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620"/>
  </bookViews>
  <sheets>
    <sheet name="Ukhwah Kobeta KoPutri 2.6a" sheetId="6" r:id="rId1"/>
    <sheet name="TableUkhwah" sheetId="2" r:id="rId2"/>
    <sheet name="TableKobeta690" sheetId="4" r:id="rId3"/>
    <sheet name="TableKobeta599" sheetId="5" r:id="rId4"/>
    <sheet name="TableKoPutri590" sheetId="7" r:id="rId5"/>
    <sheet name="TableKobeta780" sheetId="11" r:id="rId6"/>
  </sheets>
  <definedNames>
    <definedName name="_19_04_1987" comment="DD-MM-YYYY" localSheetId="5">#REF!</definedName>
    <definedName name="_19_04_1987" comment="DD-MM-YYYY">#REF!</definedName>
    <definedName name="_xlnm.Print_Area" localSheetId="0">'Ukhwah Kobeta KoPutri 2.6a'!$A$1:$O$64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13" i="6"/>
  <c r="G46" s="1"/>
  <c r="H46" s="1"/>
  <c r="E15"/>
  <c r="L51"/>
  <c r="L52" s="1"/>
  <c r="H50"/>
  <c r="L50"/>
  <c r="H51"/>
  <c r="H52" s="1"/>
  <c r="H53" s="1"/>
  <c r="L53"/>
  <c r="L55" s="1"/>
  <c r="F56"/>
  <c r="Q24"/>
  <c r="L47"/>
  <c r="Q23"/>
  <c r="H47" s="1"/>
  <c r="Q26"/>
  <c r="Q28" s="1"/>
  <c r="Q27"/>
  <c r="W9"/>
  <c r="G55"/>
  <c r="K55"/>
  <c r="W11"/>
  <c r="Y11"/>
  <c r="W13"/>
  <c r="X13"/>
  <c r="X9"/>
  <c r="Y9"/>
  <c r="AB13"/>
  <c r="Z13"/>
  <c r="AB11"/>
  <c r="Z11"/>
  <c r="AB9"/>
  <c r="Z9"/>
  <c r="AB29"/>
  <c r="AB20"/>
  <c r="J253" i="11"/>
  <c r="I253"/>
  <c r="H253"/>
  <c r="G253"/>
  <c r="F253"/>
  <c r="E253"/>
  <c r="D253"/>
  <c r="C253"/>
  <c r="B253"/>
  <c r="A253"/>
  <c r="J252"/>
  <c r="I252"/>
  <c r="H252"/>
  <c r="G252"/>
  <c r="F252"/>
  <c r="E252"/>
  <c r="D252"/>
  <c r="C252"/>
  <c r="B252"/>
  <c r="A252"/>
  <c r="J251"/>
  <c r="I251"/>
  <c r="H251"/>
  <c r="G251"/>
  <c r="F251"/>
  <c r="E251"/>
  <c r="D251"/>
  <c r="C251"/>
  <c r="B251"/>
  <c r="A251"/>
  <c r="J250"/>
  <c r="I250"/>
  <c r="H250"/>
  <c r="G250"/>
  <c r="F250"/>
  <c r="E250"/>
  <c r="D250"/>
  <c r="C250"/>
  <c r="B250"/>
  <c r="A250"/>
  <c r="J249"/>
  <c r="I249"/>
  <c r="H249"/>
  <c r="G249"/>
  <c r="F249"/>
  <c r="E249"/>
  <c r="D249"/>
  <c r="C249"/>
  <c r="B249"/>
  <c r="A249"/>
  <c r="J248"/>
  <c r="I248"/>
  <c r="H248"/>
  <c r="G248"/>
  <c r="F248"/>
  <c r="E248"/>
  <c r="D248"/>
  <c r="C248"/>
  <c r="B248"/>
  <c r="A248"/>
  <c r="J247"/>
  <c r="I247"/>
  <c r="H247"/>
  <c r="G247"/>
  <c r="F247"/>
  <c r="E247"/>
  <c r="D247"/>
  <c r="C247"/>
  <c r="B247"/>
  <c r="A247"/>
  <c r="J246"/>
  <c r="I246"/>
  <c r="H246"/>
  <c r="G246"/>
  <c r="F246"/>
  <c r="E246"/>
  <c r="D246"/>
  <c r="C246"/>
  <c r="B246"/>
  <c r="A246"/>
  <c r="J245"/>
  <c r="I245"/>
  <c r="H245"/>
  <c r="G245"/>
  <c r="F245"/>
  <c r="E245"/>
  <c r="D245"/>
  <c r="C245"/>
  <c r="B245"/>
  <c r="A245"/>
  <c r="J244"/>
  <c r="I244"/>
  <c r="H244"/>
  <c r="G244"/>
  <c r="F244"/>
  <c r="E244"/>
  <c r="D244"/>
  <c r="C244"/>
  <c r="B244"/>
  <c r="A244"/>
  <c r="J243"/>
  <c r="I243"/>
  <c r="H243"/>
  <c r="G243"/>
  <c r="F243"/>
  <c r="E243"/>
  <c r="D243"/>
  <c r="C243"/>
  <c r="B243"/>
  <c r="A243"/>
  <c r="J242"/>
  <c r="I242"/>
  <c r="H242"/>
  <c r="G242"/>
  <c r="F242"/>
  <c r="E242"/>
  <c r="D242"/>
  <c r="C242"/>
  <c r="B242"/>
  <c r="A242"/>
  <c r="J241"/>
  <c r="I241"/>
  <c r="H241"/>
  <c r="G241"/>
  <c r="F241"/>
  <c r="E241"/>
  <c r="D241"/>
  <c r="C241"/>
  <c r="B241"/>
  <c r="A241"/>
  <c r="J240"/>
  <c r="I240"/>
  <c r="H240"/>
  <c r="G240"/>
  <c r="F240"/>
  <c r="E240"/>
  <c r="D240"/>
  <c r="C240"/>
  <c r="B240"/>
  <c r="A240"/>
  <c r="J239"/>
  <c r="I239"/>
  <c r="H239"/>
  <c r="G239"/>
  <c r="F239"/>
  <c r="E239"/>
  <c r="D239"/>
  <c r="C239"/>
  <c r="B239"/>
  <c r="A239"/>
  <c r="J238"/>
  <c r="I238"/>
  <c r="H238"/>
  <c r="G238"/>
  <c r="F238"/>
  <c r="E238"/>
  <c r="D238"/>
  <c r="C238"/>
  <c r="B238"/>
  <c r="A238"/>
  <c r="J237"/>
  <c r="I237"/>
  <c r="H237"/>
  <c r="G237"/>
  <c r="F237"/>
  <c r="E237"/>
  <c r="D237"/>
  <c r="C237"/>
  <c r="B237"/>
  <c r="A237"/>
  <c r="J236"/>
  <c r="I236"/>
  <c r="H236"/>
  <c r="G236"/>
  <c r="F236"/>
  <c r="E236"/>
  <c r="D236"/>
  <c r="C236"/>
  <c r="B236"/>
  <c r="A236"/>
  <c r="J235"/>
  <c r="I235"/>
  <c r="H235"/>
  <c r="G235"/>
  <c r="F235"/>
  <c r="E235"/>
  <c r="D235"/>
  <c r="C235"/>
  <c r="B235"/>
  <c r="A235"/>
  <c r="J234"/>
  <c r="I234"/>
  <c r="H234"/>
  <c r="G234"/>
  <c r="F234"/>
  <c r="E234"/>
  <c r="D234"/>
  <c r="C234"/>
  <c r="B234"/>
  <c r="A234"/>
  <c r="J233"/>
  <c r="I233"/>
  <c r="H233"/>
  <c r="G233"/>
  <c r="F233"/>
  <c r="E233"/>
  <c r="D233"/>
  <c r="C233"/>
  <c r="B233"/>
  <c r="A233"/>
  <c r="J232"/>
  <c r="I232"/>
  <c r="H232"/>
  <c r="G232"/>
  <c r="F232"/>
  <c r="E232"/>
  <c r="D232"/>
  <c r="C232"/>
  <c r="B232"/>
  <c r="A232"/>
  <c r="J231"/>
  <c r="I231"/>
  <c r="H231"/>
  <c r="G231"/>
  <c r="F231"/>
  <c r="E231"/>
  <c r="D231"/>
  <c r="C231"/>
  <c r="B231"/>
  <c r="A231"/>
  <c r="J230"/>
  <c r="I230"/>
  <c r="H230"/>
  <c r="G230"/>
  <c r="F230"/>
  <c r="E230"/>
  <c r="D230"/>
  <c r="C230"/>
  <c r="B230"/>
  <c r="A230"/>
  <c r="J229"/>
  <c r="I229"/>
  <c r="H229"/>
  <c r="G229"/>
  <c r="F229"/>
  <c r="E229"/>
  <c r="D229"/>
  <c r="C229"/>
  <c r="B229"/>
  <c r="A229"/>
  <c r="J228"/>
  <c r="I228"/>
  <c r="H228"/>
  <c r="G228"/>
  <c r="F228"/>
  <c r="E228"/>
  <c r="D228"/>
  <c r="C228"/>
  <c r="B228"/>
  <c r="A228"/>
  <c r="J227"/>
  <c r="I227"/>
  <c r="H227"/>
  <c r="G227"/>
  <c r="F227"/>
  <c r="E227"/>
  <c r="D227"/>
  <c r="C227"/>
  <c r="B227"/>
  <c r="A227"/>
  <c r="J226"/>
  <c r="I226"/>
  <c r="H226"/>
  <c r="G226"/>
  <c r="F226"/>
  <c r="E226"/>
  <c r="D226"/>
  <c r="C226"/>
  <c r="B226"/>
  <c r="A226"/>
  <c r="J225"/>
  <c r="I225"/>
  <c r="H225"/>
  <c r="G225"/>
  <c r="F225"/>
  <c r="E225"/>
  <c r="D225"/>
  <c r="C225"/>
  <c r="B225"/>
  <c r="A225"/>
  <c r="J224"/>
  <c r="I224"/>
  <c r="H224"/>
  <c r="G224"/>
  <c r="F224"/>
  <c r="E224"/>
  <c r="D224"/>
  <c r="C224"/>
  <c r="B224"/>
  <c r="A224"/>
  <c r="J223"/>
  <c r="I223"/>
  <c r="H223"/>
  <c r="G223"/>
  <c r="F223"/>
  <c r="E223"/>
  <c r="D223"/>
  <c r="C223"/>
  <c r="B223"/>
  <c r="A223"/>
  <c r="J222"/>
  <c r="I222"/>
  <c r="H222"/>
  <c r="G222"/>
  <c r="F222"/>
  <c r="E222"/>
  <c r="D222"/>
  <c r="C222"/>
  <c r="B222"/>
  <c r="A222"/>
  <c r="J221"/>
  <c r="I221"/>
  <c r="H221"/>
  <c r="G221"/>
  <c r="F221"/>
  <c r="E221"/>
  <c r="D221"/>
  <c r="C221"/>
  <c r="B221"/>
  <c r="A221"/>
  <c r="J220"/>
  <c r="I220"/>
  <c r="H220"/>
  <c r="G220"/>
  <c r="F220"/>
  <c r="E220"/>
  <c r="D220"/>
  <c r="C220"/>
  <c r="B220"/>
  <c r="A220"/>
  <c r="J219"/>
  <c r="I219"/>
  <c r="H219"/>
  <c r="G219"/>
  <c r="F219"/>
  <c r="E219"/>
  <c r="D219"/>
  <c r="C219"/>
  <c r="B219"/>
  <c r="A219"/>
  <c r="J218"/>
  <c r="I218"/>
  <c r="H218"/>
  <c r="G218"/>
  <c r="F218"/>
  <c r="E218"/>
  <c r="D218"/>
  <c r="C218"/>
  <c r="B218"/>
  <c r="A218"/>
  <c r="J217"/>
  <c r="I217"/>
  <c r="H217"/>
  <c r="G217"/>
  <c r="F217"/>
  <c r="E217"/>
  <c r="D217"/>
  <c r="C217"/>
  <c r="B217"/>
  <c r="A217"/>
  <c r="J216"/>
  <c r="I216"/>
  <c r="H216"/>
  <c r="G216"/>
  <c r="F216"/>
  <c r="E216"/>
  <c r="D216"/>
  <c r="C216"/>
  <c r="B216"/>
  <c r="A216"/>
  <c r="J215"/>
  <c r="I215"/>
  <c r="H215"/>
  <c r="G215"/>
  <c r="F215"/>
  <c r="E215"/>
  <c r="D215"/>
  <c r="C215"/>
  <c r="B215"/>
  <c r="A215"/>
  <c r="J214"/>
  <c r="I214"/>
  <c r="H214"/>
  <c r="G214"/>
  <c r="F214"/>
  <c r="E214"/>
  <c r="D214"/>
  <c r="C214"/>
  <c r="B214"/>
  <c r="A214"/>
  <c r="J213"/>
  <c r="I213"/>
  <c r="H213"/>
  <c r="G213"/>
  <c r="F213"/>
  <c r="E213"/>
  <c r="D213"/>
  <c r="C213"/>
  <c r="B213"/>
  <c r="A213"/>
  <c r="J212"/>
  <c r="I212"/>
  <c r="H212"/>
  <c r="G212"/>
  <c r="F212"/>
  <c r="E212"/>
  <c r="D212"/>
  <c r="C212"/>
  <c r="B212"/>
  <c r="A212"/>
  <c r="J211"/>
  <c r="I211"/>
  <c r="H211"/>
  <c r="G211"/>
  <c r="F211"/>
  <c r="E211"/>
  <c r="D211"/>
  <c r="C211"/>
  <c r="B211"/>
  <c r="A211"/>
  <c r="J210"/>
  <c r="I210"/>
  <c r="H210"/>
  <c r="G210"/>
  <c r="F210"/>
  <c r="E210"/>
  <c r="D210"/>
  <c r="C210"/>
  <c r="B210"/>
  <c r="A210"/>
  <c r="J209"/>
  <c r="I209"/>
  <c r="H209"/>
  <c r="G209"/>
  <c r="F209"/>
  <c r="E209"/>
  <c r="D209"/>
  <c r="C209"/>
  <c r="B209"/>
  <c r="A209"/>
  <c r="J208"/>
  <c r="I208"/>
  <c r="H208"/>
  <c r="G208"/>
  <c r="F208"/>
  <c r="E208"/>
  <c r="D208"/>
  <c r="C208"/>
  <c r="B208"/>
  <c r="A208"/>
  <c r="J207"/>
  <c r="I207"/>
  <c r="H207"/>
  <c r="G207"/>
  <c r="F207"/>
  <c r="E207"/>
  <c r="D207"/>
  <c r="C207"/>
  <c r="B207"/>
  <c r="A207"/>
  <c r="J206"/>
  <c r="I206"/>
  <c r="H206"/>
  <c r="G206"/>
  <c r="F206"/>
  <c r="E206"/>
  <c r="D206"/>
  <c r="C206"/>
  <c r="B206"/>
  <c r="A206"/>
  <c r="J205"/>
  <c r="I205"/>
  <c r="H205"/>
  <c r="G205"/>
  <c r="F205"/>
  <c r="E205"/>
  <c r="D205"/>
  <c r="C205"/>
  <c r="B205"/>
  <c r="A205"/>
  <c r="J204"/>
  <c r="I204"/>
  <c r="H204"/>
  <c r="G204"/>
  <c r="F204"/>
  <c r="E204"/>
  <c r="D204"/>
  <c r="C204"/>
  <c r="B204"/>
  <c r="A204"/>
  <c r="J203"/>
  <c r="I203"/>
  <c r="H203"/>
  <c r="G203"/>
  <c r="F203"/>
  <c r="E203"/>
  <c r="D203"/>
  <c r="C203"/>
  <c r="B203"/>
  <c r="A203"/>
  <c r="J202"/>
  <c r="I202"/>
  <c r="H202"/>
  <c r="G202"/>
  <c r="F202"/>
  <c r="E202"/>
  <c r="D202"/>
  <c r="C202"/>
  <c r="B202"/>
  <c r="A202"/>
  <c r="J201"/>
  <c r="I201"/>
  <c r="H201"/>
  <c r="G201"/>
  <c r="F201"/>
  <c r="E201"/>
  <c r="D201"/>
  <c r="C201"/>
  <c r="B201"/>
  <c r="A201"/>
  <c r="J200"/>
  <c r="I200"/>
  <c r="H200"/>
  <c r="G200"/>
  <c r="F200"/>
  <c r="E200"/>
  <c r="D200"/>
  <c r="C200"/>
  <c r="B200"/>
  <c r="A200"/>
  <c r="J199"/>
  <c r="I199"/>
  <c r="H199"/>
  <c r="G199"/>
  <c r="F199"/>
  <c r="E199"/>
  <c r="D199"/>
  <c r="C199"/>
  <c r="B199"/>
  <c r="A199"/>
  <c r="J198"/>
  <c r="I198"/>
  <c r="H198"/>
  <c r="G198"/>
  <c r="F198"/>
  <c r="E198"/>
  <c r="D198"/>
  <c r="C198"/>
  <c r="B198"/>
  <c r="A198"/>
  <c r="J197"/>
  <c r="I197"/>
  <c r="H197"/>
  <c r="G197"/>
  <c r="F197"/>
  <c r="E197"/>
  <c r="D197"/>
  <c r="C197"/>
  <c r="B197"/>
  <c r="A197"/>
  <c r="J196"/>
  <c r="I196"/>
  <c r="H196"/>
  <c r="G196"/>
  <c r="F196"/>
  <c r="E196"/>
  <c r="D196"/>
  <c r="C196"/>
  <c r="B196"/>
  <c r="A196"/>
  <c r="J195"/>
  <c r="I195"/>
  <c r="H195"/>
  <c r="G195"/>
  <c r="F195"/>
  <c r="E195"/>
  <c r="D195"/>
  <c r="C195"/>
  <c r="B195"/>
  <c r="A195"/>
  <c r="J194"/>
  <c r="I194"/>
  <c r="H194"/>
  <c r="G194"/>
  <c r="F194"/>
  <c r="E194"/>
  <c r="D194"/>
  <c r="C194"/>
  <c r="B194"/>
  <c r="A194"/>
  <c r="J193"/>
  <c r="I193"/>
  <c r="H193"/>
  <c r="G193"/>
  <c r="F193"/>
  <c r="E193"/>
  <c r="D193"/>
  <c r="C193"/>
  <c r="B193"/>
  <c r="A193"/>
  <c r="J192"/>
  <c r="I192"/>
  <c r="H192"/>
  <c r="G192"/>
  <c r="F192"/>
  <c r="E192"/>
  <c r="D192"/>
  <c r="C192"/>
  <c r="B192"/>
  <c r="A192"/>
  <c r="J191"/>
  <c r="I191"/>
  <c r="H191"/>
  <c r="G191"/>
  <c r="F191"/>
  <c r="E191"/>
  <c r="D191"/>
  <c r="C191"/>
  <c r="B191"/>
  <c r="A191"/>
  <c r="J190"/>
  <c r="I190"/>
  <c r="H190"/>
  <c r="G190"/>
  <c r="F190"/>
  <c r="E190"/>
  <c r="D190"/>
  <c r="C190"/>
  <c r="B190"/>
  <c r="A190"/>
  <c r="J189"/>
  <c r="I189"/>
  <c r="H189"/>
  <c r="G189"/>
  <c r="F189"/>
  <c r="E189"/>
  <c r="D189"/>
  <c r="C189"/>
  <c r="B189"/>
  <c r="A189"/>
  <c r="J188"/>
  <c r="I188"/>
  <c r="H188"/>
  <c r="G188"/>
  <c r="F188"/>
  <c r="E188"/>
  <c r="D188"/>
  <c r="C188"/>
  <c r="B188"/>
  <c r="A188"/>
  <c r="J187"/>
  <c r="I187"/>
  <c r="H187"/>
  <c r="G187"/>
  <c r="F187"/>
  <c r="E187"/>
  <c r="D187"/>
  <c r="C187"/>
  <c r="B187"/>
  <c r="A187"/>
  <c r="J186"/>
  <c r="I186"/>
  <c r="H186"/>
  <c r="G186"/>
  <c r="F186"/>
  <c r="E186"/>
  <c r="D186"/>
  <c r="C186"/>
  <c r="B186"/>
  <c r="A186"/>
  <c r="J185"/>
  <c r="I185"/>
  <c r="H185"/>
  <c r="G185"/>
  <c r="F185"/>
  <c r="E185"/>
  <c r="D185"/>
  <c r="C185"/>
  <c r="B185"/>
  <c r="A185"/>
  <c r="J184"/>
  <c r="I184"/>
  <c r="H184"/>
  <c r="G184"/>
  <c r="F184"/>
  <c r="E184"/>
  <c r="D184"/>
  <c r="C184"/>
  <c r="B184"/>
  <c r="A184"/>
  <c r="J183"/>
  <c r="I183"/>
  <c r="H183"/>
  <c r="G183"/>
  <c r="F183"/>
  <c r="E183"/>
  <c r="D183"/>
  <c r="C183"/>
  <c r="B183"/>
  <c r="A183"/>
  <c r="J182"/>
  <c r="I182"/>
  <c r="H182"/>
  <c r="G182"/>
  <c r="F182"/>
  <c r="E182"/>
  <c r="D182"/>
  <c r="C182"/>
  <c r="B182"/>
  <c r="A182"/>
  <c r="J181"/>
  <c r="I181"/>
  <c r="H181"/>
  <c r="G181"/>
  <c r="F181"/>
  <c r="E181"/>
  <c r="D181"/>
  <c r="C181"/>
  <c r="B181"/>
  <c r="A181"/>
  <c r="J180"/>
  <c r="I180"/>
  <c r="H180"/>
  <c r="G180"/>
  <c r="F180"/>
  <c r="E180"/>
  <c r="D180"/>
  <c r="C180"/>
  <c r="B180"/>
  <c r="A180"/>
  <c r="J179"/>
  <c r="I179"/>
  <c r="H179"/>
  <c r="G179"/>
  <c r="F179"/>
  <c r="E179"/>
  <c r="D179"/>
  <c r="C179"/>
  <c r="B179"/>
  <c r="A179"/>
  <c r="J178"/>
  <c r="I178"/>
  <c r="H178"/>
  <c r="G178"/>
  <c r="F178"/>
  <c r="E178"/>
  <c r="D178"/>
  <c r="C178"/>
  <c r="B178"/>
  <c r="A178"/>
  <c r="J177"/>
  <c r="I177"/>
  <c r="H177"/>
  <c r="G177"/>
  <c r="F177"/>
  <c r="E177"/>
  <c r="D177"/>
  <c r="C177"/>
  <c r="B177"/>
  <c r="A177"/>
  <c r="J176"/>
  <c r="I176"/>
  <c r="H176"/>
  <c r="G176"/>
  <c r="F176"/>
  <c r="E176"/>
  <c r="D176"/>
  <c r="C176"/>
  <c r="B176"/>
  <c r="A176"/>
  <c r="J175"/>
  <c r="I175"/>
  <c r="H175"/>
  <c r="G175"/>
  <c r="F175"/>
  <c r="E175"/>
  <c r="D175"/>
  <c r="C175"/>
  <c r="B175"/>
  <c r="A175"/>
  <c r="J174"/>
  <c r="I174"/>
  <c r="H174"/>
  <c r="G174"/>
  <c r="F174"/>
  <c r="E174"/>
  <c r="D174"/>
  <c r="C174"/>
  <c r="B174"/>
  <c r="A174"/>
  <c r="J173"/>
  <c r="I173"/>
  <c r="H173"/>
  <c r="G173"/>
  <c r="F173"/>
  <c r="E173"/>
  <c r="D173"/>
  <c r="C173"/>
  <c r="B173"/>
  <c r="A173"/>
  <c r="J172"/>
  <c r="I172"/>
  <c r="H172"/>
  <c r="G172"/>
  <c r="F172"/>
  <c r="E172"/>
  <c r="D172"/>
  <c r="C172"/>
  <c r="B172"/>
  <c r="A172"/>
  <c r="J171"/>
  <c r="I171"/>
  <c r="H171"/>
  <c r="G171"/>
  <c r="F171"/>
  <c r="E171"/>
  <c r="D171"/>
  <c r="C171"/>
  <c r="B171"/>
  <c r="A171"/>
  <c r="J170"/>
  <c r="I170"/>
  <c r="H170"/>
  <c r="G170"/>
  <c r="F170"/>
  <c r="E170"/>
  <c r="D170"/>
  <c r="C170"/>
  <c r="B170"/>
  <c r="A170"/>
  <c r="J169"/>
  <c r="I169"/>
  <c r="H169"/>
  <c r="G169"/>
  <c r="F169"/>
  <c r="E169"/>
  <c r="D169"/>
  <c r="C169"/>
  <c r="B169"/>
  <c r="A169"/>
  <c r="J168"/>
  <c r="I168"/>
  <c r="H168"/>
  <c r="G168"/>
  <c r="F168"/>
  <c r="E168"/>
  <c r="D168"/>
  <c r="C168"/>
  <c r="B168"/>
  <c r="A168"/>
  <c r="J167"/>
  <c r="I167"/>
  <c r="H167"/>
  <c r="G167"/>
  <c r="F167"/>
  <c r="E167"/>
  <c r="D167"/>
  <c r="C167"/>
  <c r="B167"/>
  <c r="A167"/>
  <c r="J166"/>
  <c r="I166"/>
  <c r="H166"/>
  <c r="G166"/>
  <c r="F166"/>
  <c r="E166"/>
  <c r="D166"/>
  <c r="C166"/>
  <c r="B166"/>
  <c r="A166"/>
  <c r="J165"/>
  <c r="I165"/>
  <c r="H165"/>
  <c r="G165"/>
  <c r="F165"/>
  <c r="E165"/>
  <c r="D165"/>
  <c r="C165"/>
  <c r="B165"/>
  <c r="A165"/>
  <c r="J164"/>
  <c r="I164"/>
  <c r="H164"/>
  <c r="G164"/>
  <c r="F164"/>
  <c r="E164"/>
  <c r="D164"/>
  <c r="C164"/>
  <c r="B164"/>
  <c r="A164"/>
  <c r="J163"/>
  <c r="I163"/>
  <c r="H163"/>
  <c r="G163"/>
  <c r="F163"/>
  <c r="E163"/>
  <c r="D163"/>
  <c r="C163"/>
  <c r="B163"/>
  <c r="A163"/>
  <c r="J162"/>
  <c r="I162"/>
  <c r="H162"/>
  <c r="G162"/>
  <c r="F162"/>
  <c r="E162"/>
  <c r="D162"/>
  <c r="C162"/>
  <c r="B162"/>
  <c r="A162"/>
  <c r="J161"/>
  <c r="I161"/>
  <c r="H161"/>
  <c r="G161"/>
  <c r="F161"/>
  <c r="E161"/>
  <c r="D161"/>
  <c r="C161"/>
  <c r="B161"/>
  <c r="A161"/>
  <c r="J160"/>
  <c r="I160"/>
  <c r="H160"/>
  <c r="G160"/>
  <c r="F160"/>
  <c r="E160"/>
  <c r="D160"/>
  <c r="C160"/>
  <c r="B160"/>
  <c r="A160"/>
  <c r="J159"/>
  <c r="I159"/>
  <c r="H159"/>
  <c r="G159"/>
  <c r="F159"/>
  <c r="E159"/>
  <c r="D159"/>
  <c r="C159"/>
  <c r="B159"/>
  <c r="A159"/>
  <c r="J158"/>
  <c r="I158"/>
  <c r="H158"/>
  <c r="G158"/>
  <c r="F158"/>
  <c r="E158"/>
  <c r="D158"/>
  <c r="C158"/>
  <c r="B158"/>
  <c r="A158"/>
  <c r="J157"/>
  <c r="I157"/>
  <c r="H157"/>
  <c r="G157"/>
  <c r="F157"/>
  <c r="E157"/>
  <c r="D157"/>
  <c r="C157"/>
  <c r="B157"/>
  <c r="A157"/>
  <c r="J156"/>
  <c r="I156"/>
  <c r="H156"/>
  <c r="G156"/>
  <c r="F156"/>
  <c r="E156"/>
  <c r="D156"/>
  <c r="C156"/>
  <c r="B156"/>
  <c r="A156"/>
  <c r="J155"/>
  <c r="I155"/>
  <c r="H155"/>
  <c r="G155"/>
  <c r="F155"/>
  <c r="E155"/>
  <c r="D155"/>
  <c r="C155"/>
  <c r="B155"/>
  <c r="A155"/>
  <c r="J154"/>
  <c r="I154"/>
  <c r="H154"/>
  <c r="G154"/>
  <c r="F154"/>
  <c r="E154"/>
  <c r="D154"/>
  <c r="C154"/>
  <c r="B154"/>
  <c r="A154"/>
  <c r="J153"/>
  <c r="I153"/>
  <c r="H153"/>
  <c r="G153"/>
  <c r="F153"/>
  <c r="E153"/>
  <c r="D153"/>
  <c r="C153"/>
  <c r="B153"/>
  <c r="A153"/>
  <c r="J152"/>
  <c r="I152"/>
  <c r="H152"/>
  <c r="G152"/>
  <c r="F152"/>
  <c r="E152"/>
  <c r="D152"/>
  <c r="C152"/>
  <c r="B152"/>
  <c r="A152"/>
  <c r="J151"/>
  <c r="I151"/>
  <c r="H151"/>
  <c r="G151"/>
  <c r="F151"/>
  <c r="E151"/>
  <c r="D151"/>
  <c r="C151"/>
  <c r="B151"/>
  <c r="A151"/>
  <c r="J150"/>
  <c r="I150"/>
  <c r="H150"/>
  <c r="G150"/>
  <c r="F150"/>
  <c r="E150"/>
  <c r="D150"/>
  <c r="C150"/>
  <c r="B150"/>
  <c r="A150"/>
  <c r="J149"/>
  <c r="I149"/>
  <c r="H149"/>
  <c r="G149"/>
  <c r="F149"/>
  <c r="E149"/>
  <c r="D149"/>
  <c r="C149"/>
  <c r="B149"/>
  <c r="A149"/>
  <c r="J148"/>
  <c r="I148"/>
  <c r="H148"/>
  <c r="G148"/>
  <c r="F148"/>
  <c r="E148"/>
  <c r="D148"/>
  <c r="C148"/>
  <c r="B148"/>
  <c r="A148"/>
  <c r="J147"/>
  <c r="I147"/>
  <c r="H147"/>
  <c r="G147"/>
  <c r="F147"/>
  <c r="E147"/>
  <c r="D147"/>
  <c r="C147"/>
  <c r="B147"/>
  <c r="A147"/>
  <c r="J146"/>
  <c r="I146"/>
  <c r="H146"/>
  <c r="G146"/>
  <c r="F146"/>
  <c r="E146"/>
  <c r="D146"/>
  <c r="C146"/>
  <c r="B146"/>
  <c r="A146"/>
  <c r="J145"/>
  <c r="I145"/>
  <c r="H145"/>
  <c r="G145"/>
  <c r="F145"/>
  <c r="E145"/>
  <c r="D145"/>
  <c r="C145"/>
  <c r="B145"/>
  <c r="A145"/>
  <c r="J144"/>
  <c r="I144"/>
  <c r="H144"/>
  <c r="G144"/>
  <c r="F144"/>
  <c r="E144"/>
  <c r="D144"/>
  <c r="C144"/>
  <c r="B144"/>
  <c r="A144"/>
  <c r="J143"/>
  <c r="I143"/>
  <c r="H143"/>
  <c r="G143"/>
  <c r="F143"/>
  <c r="E143"/>
  <c r="D143"/>
  <c r="C143"/>
  <c r="B143"/>
  <c r="A143"/>
  <c r="J142"/>
  <c r="I142"/>
  <c r="H142"/>
  <c r="G142"/>
  <c r="F142"/>
  <c r="E142"/>
  <c r="D142"/>
  <c r="C142"/>
  <c r="B142"/>
  <c r="A142"/>
  <c r="J141"/>
  <c r="I141"/>
  <c r="H141"/>
  <c r="G141"/>
  <c r="F141"/>
  <c r="E141"/>
  <c r="D141"/>
  <c r="C141"/>
  <c r="B141"/>
  <c r="A141"/>
  <c r="J140"/>
  <c r="I140"/>
  <c r="H140"/>
  <c r="G140"/>
  <c r="F140"/>
  <c r="E140"/>
  <c r="D140"/>
  <c r="C140"/>
  <c r="B140"/>
  <c r="A140"/>
  <c r="J139"/>
  <c r="I139"/>
  <c r="H139"/>
  <c r="G139"/>
  <c r="F139"/>
  <c r="E139"/>
  <c r="D139"/>
  <c r="C139"/>
  <c r="B139"/>
  <c r="A139"/>
  <c r="J138"/>
  <c r="I138"/>
  <c r="H138"/>
  <c r="G138"/>
  <c r="F138"/>
  <c r="E138"/>
  <c r="D138"/>
  <c r="C138"/>
  <c r="B138"/>
  <c r="A138"/>
  <c r="J137"/>
  <c r="I137"/>
  <c r="H137"/>
  <c r="G137"/>
  <c r="F137"/>
  <c r="E137"/>
  <c r="D137"/>
  <c r="C137"/>
  <c r="B137"/>
  <c r="A137"/>
  <c r="J136"/>
  <c r="I136"/>
  <c r="H136"/>
  <c r="G136"/>
  <c r="F136"/>
  <c r="E136"/>
  <c r="D136"/>
  <c r="C136"/>
  <c r="B136"/>
  <c r="A136"/>
  <c r="J135"/>
  <c r="I135"/>
  <c r="H135"/>
  <c r="G135"/>
  <c r="F135"/>
  <c r="E135"/>
  <c r="D135"/>
  <c r="C135"/>
  <c r="B135"/>
  <c r="A135"/>
  <c r="J134"/>
  <c r="I134"/>
  <c r="H134"/>
  <c r="G134"/>
  <c r="F134"/>
  <c r="E134"/>
  <c r="D134"/>
  <c r="C134"/>
  <c r="B134"/>
  <c r="A134"/>
  <c r="J133"/>
  <c r="I133"/>
  <c r="H133"/>
  <c r="G133"/>
  <c r="F133"/>
  <c r="E133"/>
  <c r="D133"/>
  <c r="C133"/>
  <c r="B133"/>
  <c r="A133"/>
  <c r="J132"/>
  <c r="I132"/>
  <c r="H132"/>
  <c r="G132"/>
  <c r="F132"/>
  <c r="E132"/>
  <c r="D132"/>
  <c r="C132"/>
  <c r="B132"/>
  <c r="A132"/>
  <c r="J131"/>
  <c r="I131"/>
  <c r="H131"/>
  <c r="G131"/>
  <c r="F131"/>
  <c r="E131"/>
  <c r="D131"/>
  <c r="C131"/>
  <c r="B131"/>
  <c r="A131"/>
  <c r="J130"/>
  <c r="I130"/>
  <c r="H130"/>
  <c r="G130"/>
  <c r="F130"/>
  <c r="E130"/>
  <c r="D130"/>
  <c r="C130"/>
  <c r="B130"/>
  <c r="A130"/>
  <c r="J129"/>
  <c r="I129"/>
  <c r="H129"/>
  <c r="G129"/>
  <c r="F129"/>
  <c r="E129"/>
  <c r="D129"/>
  <c r="C129"/>
  <c r="B129"/>
  <c r="A129"/>
  <c r="J128"/>
  <c r="I128"/>
  <c r="H128"/>
  <c r="G128"/>
  <c r="F128"/>
  <c r="E128"/>
  <c r="D128"/>
  <c r="C128"/>
  <c r="B128"/>
  <c r="A128"/>
  <c r="J127"/>
  <c r="I127"/>
  <c r="H127"/>
  <c r="G127"/>
  <c r="F127"/>
  <c r="E127"/>
  <c r="D127"/>
  <c r="C127"/>
  <c r="B127"/>
  <c r="A127"/>
  <c r="J126"/>
  <c r="I126"/>
  <c r="H126"/>
  <c r="G126"/>
  <c r="F126"/>
  <c r="E126"/>
  <c r="D126"/>
  <c r="C126"/>
  <c r="B126"/>
  <c r="A126"/>
  <c r="J125"/>
  <c r="I125"/>
  <c r="H125"/>
  <c r="G125"/>
  <c r="F125"/>
  <c r="E125"/>
  <c r="D125"/>
  <c r="C125"/>
  <c r="B125"/>
  <c r="A125"/>
  <c r="J124"/>
  <c r="I124"/>
  <c r="H124"/>
  <c r="G124"/>
  <c r="F124"/>
  <c r="E124"/>
  <c r="D124"/>
  <c r="C124"/>
  <c r="B124"/>
  <c r="A124"/>
  <c r="J123"/>
  <c r="I123"/>
  <c r="H123"/>
  <c r="G123"/>
  <c r="F123"/>
  <c r="E123"/>
  <c r="D123"/>
  <c r="C123"/>
  <c r="B123"/>
  <c r="A123"/>
  <c r="J122"/>
  <c r="I122"/>
  <c r="H122"/>
  <c r="G122"/>
  <c r="F122"/>
  <c r="E122"/>
  <c r="D122"/>
  <c r="C122"/>
  <c r="B122"/>
  <c r="A122"/>
  <c r="J121"/>
  <c r="I121"/>
  <c r="H121"/>
  <c r="G121"/>
  <c r="F121"/>
  <c r="E121"/>
  <c r="D121"/>
  <c r="C121"/>
  <c r="B121"/>
  <c r="A121"/>
  <c r="J120"/>
  <c r="I120"/>
  <c r="H120"/>
  <c r="G120"/>
  <c r="F120"/>
  <c r="E120"/>
  <c r="D120"/>
  <c r="C120"/>
  <c r="B120"/>
  <c r="A120"/>
  <c r="J119"/>
  <c r="I119"/>
  <c r="H119"/>
  <c r="G119"/>
  <c r="F119"/>
  <c r="E119"/>
  <c r="D119"/>
  <c r="C119"/>
  <c r="B119"/>
  <c r="A119"/>
  <c r="J118"/>
  <c r="I118"/>
  <c r="H118"/>
  <c r="G118"/>
  <c r="F118"/>
  <c r="E118"/>
  <c r="D118"/>
  <c r="C118"/>
  <c r="B118"/>
  <c r="A118"/>
  <c r="J117"/>
  <c r="I117"/>
  <c r="H117"/>
  <c r="G117"/>
  <c r="F117"/>
  <c r="E117"/>
  <c r="D117"/>
  <c r="C117"/>
  <c r="B117"/>
  <c r="A117"/>
  <c r="J116"/>
  <c r="I116"/>
  <c r="H116"/>
  <c r="G116"/>
  <c r="F116"/>
  <c r="E116"/>
  <c r="D116"/>
  <c r="C116"/>
  <c r="B116"/>
  <c r="A116"/>
  <c r="J115"/>
  <c r="I115"/>
  <c r="H115"/>
  <c r="G115"/>
  <c r="F115"/>
  <c r="E115"/>
  <c r="D115"/>
  <c r="C115"/>
  <c r="B115"/>
  <c r="A115"/>
  <c r="J114"/>
  <c r="I114"/>
  <c r="H114"/>
  <c r="G114"/>
  <c r="F114"/>
  <c r="E114"/>
  <c r="D114"/>
  <c r="C114"/>
  <c r="B114"/>
  <c r="A114"/>
  <c r="J113"/>
  <c r="I113"/>
  <c r="H113"/>
  <c r="G113"/>
  <c r="F113"/>
  <c r="E113"/>
  <c r="D113"/>
  <c r="C113"/>
  <c r="B113"/>
  <c r="A113"/>
  <c r="J112"/>
  <c r="I112"/>
  <c r="H112"/>
  <c r="G112"/>
  <c r="F112"/>
  <c r="E112"/>
  <c r="D112"/>
  <c r="C112"/>
  <c r="B112"/>
  <c r="A112"/>
  <c r="J111"/>
  <c r="I111"/>
  <c r="H111"/>
  <c r="G111"/>
  <c r="F111"/>
  <c r="E111"/>
  <c r="D111"/>
  <c r="C111"/>
  <c r="B111"/>
  <c r="A111"/>
  <c r="J110"/>
  <c r="I110"/>
  <c r="H110"/>
  <c r="G110"/>
  <c r="F110"/>
  <c r="E110"/>
  <c r="D110"/>
  <c r="C110"/>
  <c r="B110"/>
  <c r="A110"/>
  <c r="J109"/>
  <c r="I109"/>
  <c r="H109"/>
  <c r="G109"/>
  <c r="F109"/>
  <c r="E109"/>
  <c r="D109"/>
  <c r="C109"/>
  <c r="B109"/>
  <c r="A109"/>
  <c r="J108"/>
  <c r="I108"/>
  <c r="H108"/>
  <c r="G108"/>
  <c r="F108"/>
  <c r="E108"/>
  <c r="D108"/>
  <c r="C108"/>
  <c r="B108"/>
  <c r="A108"/>
  <c r="J107"/>
  <c r="I107"/>
  <c r="H107"/>
  <c r="G107"/>
  <c r="F107"/>
  <c r="E107"/>
  <c r="D107"/>
  <c r="C107"/>
  <c r="B107"/>
  <c r="A107"/>
  <c r="J106"/>
  <c r="I106"/>
  <c r="H106"/>
  <c r="G106"/>
  <c r="F106"/>
  <c r="E106"/>
  <c r="D106"/>
  <c r="C106"/>
  <c r="B106"/>
  <c r="A106"/>
  <c r="J105"/>
  <c r="I105"/>
  <c r="H105"/>
  <c r="G105"/>
  <c r="F105"/>
  <c r="E105"/>
  <c r="D105"/>
  <c r="C105"/>
  <c r="B105"/>
  <c r="A105"/>
  <c r="J104"/>
  <c r="I104"/>
  <c r="H104"/>
  <c r="G104"/>
  <c r="F104"/>
  <c r="E104"/>
  <c r="D104"/>
  <c r="C104"/>
  <c r="B104"/>
  <c r="A104"/>
  <c r="J103"/>
  <c r="I103"/>
  <c r="H103"/>
  <c r="G103"/>
  <c r="F103"/>
  <c r="E103"/>
  <c r="D103"/>
  <c r="C103"/>
  <c r="B103"/>
  <c r="A103"/>
  <c r="J102"/>
  <c r="I102"/>
  <c r="H102"/>
  <c r="G102"/>
  <c r="F102"/>
  <c r="E102"/>
  <c r="D102"/>
  <c r="C102"/>
  <c r="B102"/>
  <c r="A102"/>
  <c r="J101"/>
  <c r="I101"/>
  <c r="H101"/>
  <c r="G101"/>
  <c r="F101"/>
  <c r="E101"/>
  <c r="D101"/>
  <c r="C101"/>
  <c r="B101"/>
  <c r="A101"/>
  <c r="J100"/>
  <c r="I100"/>
  <c r="H100"/>
  <c r="G100"/>
  <c r="F100"/>
  <c r="E100"/>
  <c r="D100"/>
  <c r="C100"/>
  <c r="B100"/>
  <c r="A100"/>
  <c r="J99"/>
  <c r="I99"/>
  <c r="H99"/>
  <c r="G99"/>
  <c r="F99"/>
  <c r="E99"/>
  <c r="D99"/>
  <c r="C99"/>
  <c r="B99"/>
  <c r="A99"/>
  <c r="J98"/>
  <c r="I98"/>
  <c r="H98"/>
  <c r="G98"/>
  <c r="F98"/>
  <c r="E98"/>
  <c r="D98"/>
  <c r="C98"/>
  <c r="B98"/>
  <c r="A98"/>
  <c r="J97"/>
  <c r="I97"/>
  <c r="H97"/>
  <c r="G97"/>
  <c r="F97"/>
  <c r="E97"/>
  <c r="D97"/>
  <c r="C97"/>
  <c r="B97"/>
  <c r="A97"/>
  <c r="J96"/>
  <c r="I96"/>
  <c r="H96"/>
  <c r="G96"/>
  <c r="F96"/>
  <c r="E96"/>
  <c r="D96"/>
  <c r="C96"/>
  <c r="B96"/>
  <c r="A96"/>
  <c r="J95"/>
  <c r="I95"/>
  <c r="H95"/>
  <c r="G95"/>
  <c r="F95"/>
  <c r="E95"/>
  <c r="D95"/>
  <c r="C95"/>
  <c r="B95"/>
  <c r="A95"/>
  <c r="J94"/>
  <c r="I94"/>
  <c r="H94"/>
  <c r="G94"/>
  <c r="F94"/>
  <c r="E94"/>
  <c r="D94"/>
  <c r="C94"/>
  <c r="B94"/>
  <c r="A94"/>
  <c r="J93"/>
  <c r="I93"/>
  <c r="H93"/>
  <c r="G93"/>
  <c r="F93"/>
  <c r="E93"/>
  <c r="D93"/>
  <c r="C93"/>
  <c r="B93"/>
  <c r="A93"/>
  <c r="J92"/>
  <c r="I92"/>
  <c r="H92"/>
  <c r="G92"/>
  <c r="F92"/>
  <c r="E92"/>
  <c r="D92"/>
  <c r="C92"/>
  <c r="B92"/>
  <c r="A92"/>
  <c r="J91"/>
  <c r="I91"/>
  <c r="H91"/>
  <c r="G91"/>
  <c r="F91"/>
  <c r="E91"/>
  <c r="D91"/>
  <c r="C91"/>
  <c r="B91"/>
  <c r="A91"/>
  <c r="J90"/>
  <c r="I90"/>
  <c r="H90"/>
  <c r="G90"/>
  <c r="F90"/>
  <c r="E90"/>
  <c r="D90"/>
  <c r="C90"/>
  <c r="B90"/>
  <c r="A90"/>
  <c r="J89"/>
  <c r="I89"/>
  <c r="H89"/>
  <c r="G89"/>
  <c r="F89"/>
  <c r="E89"/>
  <c r="D89"/>
  <c r="C89"/>
  <c r="B89"/>
  <c r="A89"/>
  <c r="J88"/>
  <c r="I88"/>
  <c r="H88"/>
  <c r="G88"/>
  <c r="F88"/>
  <c r="E88"/>
  <c r="D88"/>
  <c r="C88"/>
  <c r="B88"/>
  <c r="A88"/>
  <c r="J87"/>
  <c r="I87"/>
  <c r="H87"/>
  <c r="G87"/>
  <c r="F87"/>
  <c r="E87"/>
  <c r="D87"/>
  <c r="C87"/>
  <c r="B87"/>
  <c r="A87"/>
  <c r="J86"/>
  <c r="I86"/>
  <c r="H86"/>
  <c r="G86"/>
  <c r="F86"/>
  <c r="E86"/>
  <c r="D86"/>
  <c r="C86"/>
  <c r="B86"/>
  <c r="A86"/>
  <c r="J85"/>
  <c r="I85"/>
  <c r="H85"/>
  <c r="G85"/>
  <c r="F85"/>
  <c r="E85"/>
  <c r="D85"/>
  <c r="C85"/>
  <c r="B85"/>
  <c r="A85"/>
  <c r="J84"/>
  <c r="I84"/>
  <c r="H84"/>
  <c r="G84"/>
  <c r="F84"/>
  <c r="E84"/>
  <c r="D84"/>
  <c r="C84"/>
  <c r="B84"/>
  <c r="A84"/>
  <c r="J83"/>
  <c r="I83"/>
  <c r="H83"/>
  <c r="G83"/>
  <c r="F83"/>
  <c r="E83"/>
  <c r="D83"/>
  <c r="C83"/>
  <c r="B83"/>
  <c r="A83"/>
  <c r="J82"/>
  <c r="I82"/>
  <c r="H82"/>
  <c r="G82"/>
  <c r="F82"/>
  <c r="E82"/>
  <c r="D82"/>
  <c r="C82"/>
  <c r="B82"/>
  <c r="A82"/>
  <c r="J81"/>
  <c r="I81"/>
  <c r="H81"/>
  <c r="G81"/>
  <c r="F81"/>
  <c r="E81"/>
  <c r="D81"/>
  <c r="C81"/>
  <c r="B81"/>
  <c r="A81"/>
  <c r="J80"/>
  <c r="I80"/>
  <c r="H80"/>
  <c r="G80"/>
  <c r="F80"/>
  <c r="E80"/>
  <c r="D80"/>
  <c r="C80"/>
  <c r="B80"/>
  <c r="A80"/>
  <c r="J79"/>
  <c r="I79"/>
  <c r="H79"/>
  <c r="G79"/>
  <c r="F79"/>
  <c r="E79"/>
  <c r="D79"/>
  <c r="C79"/>
  <c r="B79"/>
  <c r="A79"/>
  <c r="J78"/>
  <c r="I78"/>
  <c r="H78"/>
  <c r="G78"/>
  <c r="F78"/>
  <c r="E78"/>
  <c r="D78"/>
  <c r="C78"/>
  <c r="B78"/>
  <c r="A78"/>
  <c r="J77"/>
  <c r="I77"/>
  <c r="H77"/>
  <c r="G77"/>
  <c r="F77"/>
  <c r="E77"/>
  <c r="D77"/>
  <c r="C77"/>
  <c r="B77"/>
  <c r="A77"/>
  <c r="J76"/>
  <c r="I76"/>
  <c r="H76"/>
  <c r="G76"/>
  <c r="F76"/>
  <c r="E76"/>
  <c r="D76"/>
  <c r="C76"/>
  <c r="B76"/>
  <c r="A76"/>
  <c r="J75"/>
  <c r="I75"/>
  <c r="H75"/>
  <c r="G75"/>
  <c r="F75"/>
  <c r="E75"/>
  <c r="D75"/>
  <c r="C75"/>
  <c r="B75"/>
  <c r="A75"/>
  <c r="J74"/>
  <c r="I74"/>
  <c r="H74"/>
  <c r="G74"/>
  <c r="F74"/>
  <c r="E74"/>
  <c r="D74"/>
  <c r="C74"/>
  <c r="B74"/>
  <c r="A74"/>
  <c r="J73"/>
  <c r="I73"/>
  <c r="H73"/>
  <c r="G73"/>
  <c r="F73"/>
  <c r="E73"/>
  <c r="D73"/>
  <c r="C73"/>
  <c r="B73"/>
  <c r="A73"/>
  <c r="J72"/>
  <c r="I72"/>
  <c r="H72"/>
  <c r="G72"/>
  <c r="F72"/>
  <c r="E72"/>
  <c r="D72"/>
  <c r="C72"/>
  <c r="B72"/>
  <c r="A72"/>
  <c r="J71"/>
  <c r="I71"/>
  <c r="H71"/>
  <c r="G71"/>
  <c r="F71"/>
  <c r="E71"/>
  <c r="D71"/>
  <c r="C71"/>
  <c r="B71"/>
  <c r="A71"/>
  <c r="J70"/>
  <c r="I70"/>
  <c r="H70"/>
  <c r="G70"/>
  <c r="F70"/>
  <c r="E70"/>
  <c r="D70"/>
  <c r="C70"/>
  <c r="B70"/>
  <c r="A70"/>
  <c r="J69"/>
  <c r="I69"/>
  <c r="H69"/>
  <c r="G69"/>
  <c r="F69"/>
  <c r="E69"/>
  <c r="D69"/>
  <c r="C69"/>
  <c r="B69"/>
  <c r="A69"/>
  <c r="J68"/>
  <c r="I68"/>
  <c r="H68"/>
  <c r="G68"/>
  <c r="F68"/>
  <c r="E68"/>
  <c r="D68"/>
  <c r="C68"/>
  <c r="B68"/>
  <c r="A68"/>
  <c r="J67"/>
  <c r="I67"/>
  <c r="H67"/>
  <c r="G67"/>
  <c r="F67"/>
  <c r="E67"/>
  <c r="D67"/>
  <c r="C67"/>
  <c r="B67"/>
  <c r="A67"/>
  <c r="J66"/>
  <c r="I66"/>
  <c r="H66"/>
  <c r="G66"/>
  <c r="F66"/>
  <c r="E66"/>
  <c r="D66"/>
  <c r="C66"/>
  <c r="B66"/>
  <c r="A66"/>
  <c r="J65"/>
  <c r="I65"/>
  <c r="H65"/>
  <c r="G65"/>
  <c r="F65"/>
  <c r="E65"/>
  <c r="D65"/>
  <c r="C65"/>
  <c r="B65"/>
  <c r="A65"/>
  <c r="J64"/>
  <c r="I64"/>
  <c r="H64"/>
  <c r="G64"/>
  <c r="F64"/>
  <c r="E64"/>
  <c r="D64"/>
  <c r="C64"/>
  <c r="B64"/>
  <c r="A64"/>
  <c r="J63"/>
  <c r="I63"/>
  <c r="H63"/>
  <c r="G63"/>
  <c r="F63"/>
  <c r="E63"/>
  <c r="D63"/>
  <c r="C63"/>
  <c r="B63"/>
  <c r="A63"/>
  <c r="J62"/>
  <c r="I62"/>
  <c r="H62"/>
  <c r="G62"/>
  <c r="F62"/>
  <c r="E62"/>
  <c r="D62"/>
  <c r="C62"/>
  <c r="B62"/>
  <c r="A62"/>
  <c r="J61"/>
  <c r="I61"/>
  <c r="H61"/>
  <c r="G61"/>
  <c r="F61"/>
  <c r="E61"/>
  <c r="D61"/>
  <c r="C61"/>
  <c r="B61"/>
  <c r="A61"/>
  <c r="J60"/>
  <c r="I60"/>
  <c r="H60"/>
  <c r="G60"/>
  <c r="F60"/>
  <c r="E60"/>
  <c r="D60"/>
  <c r="C60"/>
  <c r="B60"/>
  <c r="A60"/>
  <c r="J59"/>
  <c r="I59"/>
  <c r="H59"/>
  <c r="G59"/>
  <c r="F59"/>
  <c r="E59"/>
  <c r="D59"/>
  <c r="C59"/>
  <c r="B59"/>
  <c r="A59"/>
  <c r="J58"/>
  <c r="I58"/>
  <c r="H58"/>
  <c r="G58"/>
  <c r="F58"/>
  <c r="E58"/>
  <c r="D58"/>
  <c r="C58"/>
  <c r="B58"/>
  <c r="A58"/>
  <c r="J57"/>
  <c r="I57"/>
  <c r="H57"/>
  <c r="G57"/>
  <c r="F57"/>
  <c r="E57"/>
  <c r="D57"/>
  <c r="C57"/>
  <c r="B57"/>
  <c r="A57"/>
  <c r="J56"/>
  <c r="I56"/>
  <c r="H56"/>
  <c r="G56"/>
  <c r="F56"/>
  <c r="E56"/>
  <c r="D56"/>
  <c r="C56"/>
  <c r="B56"/>
  <c r="A56"/>
  <c r="J55"/>
  <c r="I55"/>
  <c r="H55"/>
  <c r="G55"/>
  <c r="F55"/>
  <c r="E55"/>
  <c r="D55"/>
  <c r="C55"/>
  <c r="B55"/>
  <c r="A55"/>
  <c r="J54"/>
  <c r="I54"/>
  <c r="H54"/>
  <c r="G54"/>
  <c r="F54"/>
  <c r="E54"/>
  <c r="D54"/>
  <c r="C54"/>
  <c r="B54"/>
  <c r="A54"/>
  <c r="J53"/>
  <c r="I53"/>
  <c r="H53"/>
  <c r="G53"/>
  <c r="F53"/>
  <c r="E53"/>
  <c r="D53"/>
  <c r="C53"/>
  <c r="B53"/>
  <c r="A53"/>
  <c r="J52"/>
  <c r="I52"/>
  <c r="H52"/>
  <c r="G52"/>
  <c r="F52"/>
  <c r="E52"/>
  <c r="D52"/>
  <c r="C52"/>
  <c r="B52"/>
  <c r="A52"/>
  <c r="J51"/>
  <c r="I51"/>
  <c r="H51"/>
  <c r="G51"/>
  <c r="F51"/>
  <c r="E51"/>
  <c r="D51"/>
  <c r="C51"/>
  <c r="B51"/>
  <c r="A51"/>
  <c r="J50"/>
  <c r="I50"/>
  <c r="H50"/>
  <c r="G50"/>
  <c r="F50"/>
  <c r="E50"/>
  <c r="D50"/>
  <c r="C50"/>
  <c r="B50"/>
  <c r="A50"/>
  <c r="J49"/>
  <c r="I49"/>
  <c r="H49"/>
  <c r="G49"/>
  <c r="F49"/>
  <c r="E49"/>
  <c r="D49"/>
  <c r="C49"/>
  <c r="B49"/>
  <c r="A49"/>
  <c r="J48"/>
  <c r="I48"/>
  <c r="H48"/>
  <c r="G48"/>
  <c r="F48"/>
  <c r="E48"/>
  <c r="D48"/>
  <c r="C48"/>
  <c r="B48"/>
  <c r="A48"/>
  <c r="J47"/>
  <c r="I47"/>
  <c r="H47"/>
  <c r="G47"/>
  <c r="F47"/>
  <c r="E47"/>
  <c r="D47"/>
  <c r="C47"/>
  <c r="B47"/>
  <c r="A47"/>
  <c r="J46"/>
  <c r="I46"/>
  <c r="H46"/>
  <c r="G46"/>
  <c r="F46"/>
  <c r="E46"/>
  <c r="D46"/>
  <c r="C46"/>
  <c r="B46"/>
  <c r="A46"/>
  <c r="J45"/>
  <c r="I45"/>
  <c r="H45"/>
  <c r="G45"/>
  <c r="F45"/>
  <c r="E45"/>
  <c r="D45"/>
  <c r="C45"/>
  <c r="B45"/>
  <c r="A45"/>
  <c r="J44"/>
  <c r="I44"/>
  <c r="H44"/>
  <c r="G44"/>
  <c r="F44"/>
  <c r="E44"/>
  <c r="D44"/>
  <c r="C44"/>
  <c r="B44"/>
  <c r="A44"/>
  <c r="J43"/>
  <c r="I43"/>
  <c r="H43"/>
  <c r="G43"/>
  <c r="F43"/>
  <c r="E43"/>
  <c r="D43"/>
  <c r="C43"/>
  <c r="B43"/>
  <c r="A43"/>
  <c r="J42"/>
  <c r="I42"/>
  <c r="H42"/>
  <c r="G42"/>
  <c r="F42"/>
  <c r="E42"/>
  <c r="D42"/>
  <c r="C42"/>
  <c r="B42"/>
  <c r="A42"/>
  <c r="J41"/>
  <c r="I41"/>
  <c r="H41"/>
  <c r="G41"/>
  <c r="F41"/>
  <c r="E41"/>
  <c r="D41"/>
  <c r="C41"/>
  <c r="B41"/>
  <c r="A41"/>
  <c r="J40"/>
  <c r="I40"/>
  <c r="H40"/>
  <c r="G40"/>
  <c r="F40"/>
  <c r="E40"/>
  <c r="D40"/>
  <c r="C40"/>
  <c r="B40"/>
  <c r="A40"/>
  <c r="J39"/>
  <c r="I39"/>
  <c r="H39"/>
  <c r="G39"/>
  <c r="F39"/>
  <c r="E39"/>
  <c r="D39"/>
  <c r="C39"/>
  <c r="B39"/>
  <c r="A39"/>
  <c r="J38"/>
  <c r="I38"/>
  <c r="H38"/>
  <c r="G38"/>
  <c r="F38"/>
  <c r="E38"/>
  <c r="D38"/>
  <c r="C38"/>
  <c r="B38"/>
  <c r="A38"/>
  <c r="J37"/>
  <c r="I37"/>
  <c r="H37"/>
  <c r="G37"/>
  <c r="F37"/>
  <c r="E37"/>
  <c r="D37"/>
  <c r="C37"/>
  <c r="B37"/>
  <c r="A37"/>
  <c r="J36"/>
  <c r="I36"/>
  <c r="H36"/>
  <c r="G36"/>
  <c r="F36"/>
  <c r="E36"/>
  <c r="D36"/>
  <c r="C36"/>
  <c r="B36"/>
  <c r="A36"/>
  <c r="J35"/>
  <c r="I35"/>
  <c r="H35"/>
  <c r="G35"/>
  <c r="F35"/>
  <c r="E35"/>
  <c r="D35"/>
  <c r="C35"/>
  <c r="B35"/>
  <c r="A35"/>
  <c r="J34"/>
  <c r="I34"/>
  <c r="H34"/>
  <c r="G34"/>
  <c r="F34"/>
  <c r="E34"/>
  <c r="D34"/>
  <c r="C34"/>
  <c r="B34"/>
  <c r="A34"/>
  <c r="J33"/>
  <c r="I33"/>
  <c r="H33"/>
  <c r="G33"/>
  <c r="F33"/>
  <c r="E33"/>
  <c r="D33"/>
  <c r="C33"/>
  <c r="B33"/>
  <c r="A33"/>
  <c r="J32"/>
  <c r="I32"/>
  <c r="H32"/>
  <c r="G32"/>
  <c r="F32"/>
  <c r="E32"/>
  <c r="D32"/>
  <c r="C32"/>
  <c r="B32"/>
  <c r="A32"/>
  <c r="J31"/>
  <c r="I31"/>
  <c r="H31"/>
  <c r="G31"/>
  <c r="F31"/>
  <c r="E31"/>
  <c r="D31"/>
  <c r="C31"/>
  <c r="B31"/>
  <c r="A31"/>
  <c r="J30"/>
  <c r="I30"/>
  <c r="H30"/>
  <c r="G30"/>
  <c r="F30"/>
  <c r="E30"/>
  <c r="D30"/>
  <c r="C30"/>
  <c r="B30"/>
  <c r="A30"/>
  <c r="J29"/>
  <c r="I29"/>
  <c r="H29"/>
  <c r="G29"/>
  <c r="F29"/>
  <c r="E29"/>
  <c r="D29"/>
  <c r="C29"/>
  <c r="B29"/>
  <c r="A29"/>
  <c r="J28"/>
  <c r="I28"/>
  <c r="H28"/>
  <c r="G28"/>
  <c r="F28"/>
  <c r="E28"/>
  <c r="D28"/>
  <c r="C28"/>
  <c r="B28"/>
  <c r="A28"/>
  <c r="J27"/>
  <c r="I27"/>
  <c r="H27"/>
  <c r="G27"/>
  <c r="F27"/>
  <c r="E27"/>
  <c r="D27"/>
  <c r="C27"/>
  <c r="B27"/>
  <c r="A27"/>
  <c r="J26"/>
  <c r="I26"/>
  <c r="H26"/>
  <c r="G26"/>
  <c r="F26"/>
  <c r="E26"/>
  <c r="D26"/>
  <c r="C26"/>
  <c r="B26"/>
  <c r="A26"/>
  <c r="J25"/>
  <c r="I25"/>
  <c r="H25"/>
  <c r="G25"/>
  <c r="F25"/>
  <c r="E25"/>
  <c r="D25"/>
  <c r="C25"/>
  <c r="B25"/>
  <c r="A25"/>
  <c r="J24"/>
  <c r="I24"/>
  <c r="H24"/>
  <c r="G24"/>
  <c r="F24"/>
  <c r="E24"/>
  <c r="D24"/>
  <c r="C24"/>
  <c r="B24"/>
  <c r="A24"/>
  <c r="J23"/>
  <c r="I23"/>
  <c r="H23"/>
  <c r="G23"/>
  <c r="F23"/>
  <c r="E23"/>
  <c r="D23"/>
  <c r="C23"/>
  <c r="B23"/>
  <c r="A23"/>
  <c r="J22"/>
  <c r="I22"/>
  <c r="H22"/>
  <c r="G22"/>
  <c r="F22"/>
  <c r="E22"/>
  <c r="D22"/>
  <c r="C22"/>
  <c r="B22"/>
  <c r="A22"/>
  <c r="J21"/>
  <c r="I21"/>
  <c r="H21"/>
  <c r="G21"/>
  <c r="F21"/>
  <c r="E21"/>
  <c r="D21"/>
  <c r="C21"/>
  <c r="B21"/>
  <c r="A21"/>
  <c r="J20"/>
  <c r="I20"/>
  <c r="H20"/>
  <c r="G20"/>
  <c r="F20"/>
  <c r="E20"/>
  <c r="D20"/>
  <c r="C20"/>
  <c r="B20"/>
  <c r="A20"/>
  <c r="J19"/>
  <c r="I19"/>
  <c r="H19"/>
  <c r="G19"/>
  <c r="F19"/>
  <c r="E19"/>
  <c r="D19"/>
  <c r="C19"/>
  <c r="B19"/>
  <c r="A19"/>
  <c r="J18"/>
  <c r="I18"/>
  <c r="H18"/>
  <c r="G18"/>
  <c r="F18"/>
  <c r="E18"/>
  <c r="D18"/>
  <c r="C18"/>
  <c r="B18"/>
  <c r="A18"/>
  <c r="J17"/>
  <c r="I17"/>
  <c r="H17"/>
  <c r="G17"/>
  <c r="F17"/>
  <c r="E17"/>
  <c r="D17"/>
  <c r="C17"/>
  <c r="B17"/>
  <c r="A17"/>
  <c r="J16"/>
  <c r="I16"/>
  <c r="H16"/>
  <c r="G16"/>
  <c r="F16"/>
  <c r="E16"/>
  <c r="D16"/>
  <c r="C16"/>
  <c r="B16"/>
  <c r="A16"/>
  <c r="J15"/>
  <c r="I15"/>
  <c r="H15"/>
  <c r="G15"/>
  <c r="F15"/>
  <c r="E15"/>
  <c r="D15"/>
  <c r="C15"/>
  <c r="B15"/>
  <c r="A15"/>
  <c r="J14"/>
  <c r="I14"/>
  <c r="H14"/>
  <c r="G14"/>
  <c r="F14"/>
  <c r="E14"/>
  <c r="D14"/>
  <c r="C14"/>
  <c r="B14"/>
  <c r="A14"/>
  <c r="J13"/>
  <c r="I13"/>
  <c r="H13"/>
  <c r="G13"/>
  <c r="F13"/>
  <c r="E13"/>
  <c r="D13"/>
  <c r="C13"/>
  <c r="B13"/>
  <c r="A13"/>
  <c r="J12"/>
  <c r="I12"/>
  <c r="H12"/>
  <c r="G12"/>
  <c r="F12"/>
  <c r="E12"/>
  <c r="D12"/>
  <c r="C12"/>
  <c r="B12"/>
  <c r="A12"/>
  <c r="J11"/>
  <c r="I11"/>
  <c r="H11"/>
  <c r="G11"/>
  <c r="F11"/>
  <c r="E11"/>
  <c r="D11"/>
  <c r="C11"/>
  <c r="B11"/>
  <c r="A11"/>
  <c r="J10"/>
  <c r="I10"/>
  <c r="H10"/>
  <c r="G10"/>
  <c r="F10"/>
  <c r="E10"/>
  <c r="D10"/>
  <c r="C10"/>
  <c r="B10"/>
  <c r="A10"/>
  <c r="J9"/>
  <c r="I9"/>
  <c r="H9"/>
  <c r="G9"/>
  <c r="F9"/>
  <c r="E9"/>
  <c r="D9"/>
  <c r="C9"/>
  <c r="B9"/>
  <c r="A9"/>
  <c r="J8"/>
  <c r="I8"/>
  <c r="H8"/>
  <c r="G8"/>
  <c r="F8"/>
  <c r="E8"/>
  <c r="D8"/>
  <c r="C8"/>
  <c r="B8"/>
  <c r="A8"/>
  <c r="J7"/>
  <c r="I7"/>
  <c r="H7"/>
  <c r="G7"/>
  <c r="F7"/>
  <c r="E7"/>
  <c r="D7"/>
  <c r="C7"/>
  <c r="B7"/>
  <c r="A7"/>
  <c r="J6"/>
  <c r="I6"/>
  <c r="H6"/>
  <c r="G6"/>
  <c r="F6"/>
  <c r="E6"/>
  <c r="D6"/>
  <c r="C6"/>
  <c r="B6"/>
  <c r="A6"/>
  <c r="J5"/>
  <c r="I5"/>
  <c r="H5"/>
  <c r="G5"/>
  <c r="F5"/>
  <c r="E5"/>
  <c r="D5"/>
  <c r="C5"/>
  <c r="B5"/>
  <c r="A5"/>
  <c r="J4"/>
  <c r="I4"/>
  <c r="H4"/>
  <c r="G4"/>
  <c r="F4"/>
  <c r="E4"/>
  <c r="D4"/>
  <c r="C4"/>
  <c r="B4"/>
  <c r="A4"/>
  <c r="AA27" i="6"/>
  <c r="K57"/>
  <c r="G57"/>
  <c r="AA48"/>
  <c r="L57" s="1"/>
  <c r="H57"/>
  <c r="J5" i="7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J4"/>
  <c r="I4"/>
  <c r="H4"/>
  <c r="G4"/>
  <c r="F4"/>
  <c r="E4"/>
  <c r="D4"/>
  <c r="C4"/>
  <c r="B4"/>
  <c r="A4"/>
  <c r="AA29" i="6"/>
  <c r="Z29"/>
  <c r="AA20"/>
  <c r="Z20"/>
  <c r="Y20"/>
  <c r="X20"/>
  <c r="W20"/>
  <c r="J253" i="5"/>
  <c r="I253"/>
  <c r="H253"/>
  <c r="G253"/>
  <c r="F253"/>
  <c r="E253"/>
  <c r="D253"/>
  <c r="C253"/>
  <c r="B253"/>
  <c r="A253"/>
  <c r="J252"/>
  <c r="I252"/>
  <c r="H252"/>
  <c r="G252"/>
  <c r="F252"/>
  <c r="E252"/>
  <c r="D252"/>
  <c r="C252"/>
  <c r="B252"/>
  <c r="A252"/>
  <c r="J251"/>
  <c r="I251"/>
  <c r="H251"/>
  <c r="G251"/>
  <c r="F251"/>
  <c r="E251"/>
  <c r="D251"/>
  <c r="C251"/>
  <c r="B251"/>
  <c r="A251"/>
  <c r="J250"/>
  <c r="I250"/>
  <c r="H250"/>
  <c r="G250"/>
  <c r="F250"/>
  <c r="E250"/>
  <c r="D250"/>
  <c r="C250"/>
  <c r="B250"/>
  <c r="A250"/>
  <c r="J249"/>
  <c r="I249"/>
  <c r="H249"/>
  <c r="G249"/>
  <c r="F249"/>
  <c r="E249"/>
  <c r="D249"/>
  <c r="C249"/>
  <c r="B249"/>
  <c r="A249"/>
  <c r="J248"/>
  <c r="I248"/>
  <c r="H248"/>
  <c r="G248"/>
  <c r="F248"/>
  <c r="E248"/>
  <c r="D248"/>
  <c r="C248"/>
  <c r="B248"/>
  <c r="A248"/>
  <c r="J247"/>
  <c r="I247"/>
  <c r="H247"/>
  <c r="G247"/>
  <c r="F247"/>
  <c r="E247"/>
  <c r="D247"/>
  <c r="C247"/>
  <c r="B247"/>
  <c r="A247"/>
  <c r="J246"/>
  <c r="I246"/>
  <c r="H246"/>
  <c r="G246"/>
  <c r="F246"/>
  <c r="E246"/>
  <c r="D246"/>
  <c r="C246"/>
  <c r="B246"/>
  <c r="A246"/>
  <c r="J245"/>
  <c r="I245"/>
  <c r="H245"/>
  <c r="G245"/>
  <c r="F245"/>
  <c r="E245"/>
  <c r="D245"/>
  <c r="C245"/>
  <c r="B245"/>
  <c r="A245"/>
  <c r="J244"/>
  <c r="I244"/>
  <c r="H244"/>
  <c r="G244"/>
  <c r="F244"/>
  <c r="E244"/>
  <c r="D244"/>
  <c r="C244"/>
  <c r="B244"/>
  <c r="A244"/>
  <c r="J243"/>
  <c r="I243"/>
  <c r="H243"/>
  <c r="G243"/>
  <c r="F243"/>
  <c r="E243"/>
  <c r="D243"/>
  <c r="C243"/>
  <c r="B243"/>
  <c r="A243"/>
  <c r="J242"/>
  <c r="I242"/>
  <c r="H242"/>
  <c r="G242"/>
  <c r="F242"/>
  <c r="E242"/>
  <c r="D242"/>
  <c r="C242"/>
  <c r="B242"/>
  <c r="A242"/>
  <c r="J241"/>
  <c r="I241"/>
  <c r="H241"/>
  <c r="G241"/>
  <c r="F241"/>
  <c r="E241"/>
  <c r="D241"/>
  <c r="C241"/>
  <c r="B241"/>
  <c r="A241"/>
  <c r="J240"/>
  <c r="I240"/>
  <c r="H240"/>
  <c r="G240"/>
  <c r="F240"/>
  <c r="E240"/>
  <c r="D240"/>
  <c r="C240"/>
  <c r="B240"/>
  <c r="A240"/>
  <c r="J239"/>
  <c r="I239"/>
  <c r="H239"/>
  <c r="G239"/>
  <c r="F239"/>
  <c r="E239"/>
  <c r="D239"/>
  <c r="C239"/>
  <c r="B239"/>
  <c r="A239"/>
  <c r="J238"/>
  <c r="I238"/>
  <c r="H238"/>
  <c r="G238"/>
  <c r="F238"/>
  <c r="E238"/>
  <c r="D238"/>
  <c r="C238"/>
  <c r="B238"/>
  <c r="A238"/>
  <c r="J237"/>
  <c r="I237"/>
  <c r="H237"/>
  <c r="G237"/>
  <c r="F237"/>
  <c r="E237"/>
  <c r="D237"/>
  <c r="C237"/>
  <c r="B237"/>
  <c r="A237"/>
  <c r="J236"/>
  <c r="I236"/>
  <c r="H236"/>
  <c r="G236"/>
  <c r="F236"/>
  <c r="E236"/>
  <c r="D236"/>
  <c r="C236"/>
  <c r="B236"/>
  <c r="A236"/>
  <c r="J235"/>
  <c r="I235"/>
  <c r="H235"/>
  <c r="G235"/>
  <c r="F235"/>
  <c r="E235"/>
  <c r="D235"/>
  <c r="C235"/>
  <c r="B235"/>
  <c r="A235"/>
  <c r="J234"/>
  <c r="I234"/>
  <c r="H234"/>
  <c r="G234"/>
  <c r="F234"/>
  <c r="E234"/>
  <c r="D234"/>
  <c r="C234"/>
  <c r="B234"/>
  <c r="A234"/>
  <c r="J233"/>
  <c r="I233"/>
  <c r="H233"/>
  <c r="G233"/>
  <c r="F233"/>
  <c r="E233"/>
  <c r="D233"/>
  <c r="C233"/>
  <c r="B233"/>
  <c r="A233"/>
  <c r="J232"/>
  <c r="I232"/>
  <c r="H232"/>
  <c r="G232"/>
  <c r="F232"/>
  <c r="E232"/>
  <c r="D232"/>
  <c r="C232"/>
  <c r="B232"/>
  <c r="A232"/>
  <c r="J231"/>
  <c r="I231"/>
  <c r="H231"/>
  <c r="G231"/>
  <c r="F231"/>
  <c r="E231"/>
  <c r="D231"/>
  <c r="C231"/>
  <c r="B231"/>
  <c r="A231"/>
  <c r="J230"/>
  <c r="I230"/>
  <c r="H230"/>
  <c r="G230"/>
  <c r="F230"/>
  <c r="E230"/>
  <c r="D230"/>
  <c r="C230"/>
  <c r="B230"/>
  <c r="A230"/>
  <c r="J229"/>
  <c r="I229"/>
  <c r="H229"/>
  <c r="G229"/>
  <c r="F229"/>
  <c r="E229"/>
  <c r="D229"/>
  <c r="C229"/>
  <c r="B229"/>
  <c r="A229"/>
  <c r="J228"/>
  <c r="I228"/>
  <c r="H228"/>
  <c r="G228"/>
  <c r="F228"/>
  <c r="E228"/>
  <c r="D228"/>
  <c r="C228"/>
  <c r="B228"/>
  <c r="A228"/>
  <c r="J227"/>
  <c r="I227"/>
  <c r="H227"/>
  <c r="G227"/>
  <c r="F227"/>
  <c r="E227"/>
  <c r="D227"/>
  <c r="C227"/>
  <c r="B227"/>
  <c r="A227"/>
  <c r="J226"/>
  <c r="I226"/>
  <c r="H226"/>
  <c r="G226"/>
  <c r="F226"/>
  <c r="E226"/>
  <c r="D226"/>
  <c r="C226"/>
  <c r="B226"/>
  <c r="A226"/>
  <c r="J225"/>
  <c r="I225"/>
  <c r="H225"/>
  <c r="G225"/>
  <c r="F225"/>
  <c r="E225"/>
  <c r="D225"/>
  <c r="C225"/>
  <c r="B225"/>
  <c r="A225"/>
  <c r="J224"/>
  <c r="I224"/>
  <c r="H224"/>
  <c r="G224"/>
  <c r="F224"/>
  <c r="E224"/>
  <c r="D224"/>
  <c r="C224"/>
  <c r="B224"/>
  <c r="A224"/>
  <c r="J223"/>
  <c r="I223"/>
  <c r="H223"/>
  <c r="G223"/>
  <c r="F223"/>
  <c r="E223"/>
  <c r="D223"/>
  <c r="C223"/>
  <c r="B223"/>
  <c r="A223"/>
  <c r="J222"/>
  <c r="I222"/>
  <c r="H222"/>
  <c r="G222"/>
  <c r="F222"/>
  <c r="E222"/>
  <c r="D222"/>
  <c r="C222"/>
  <c r="B222"/>
  <c r="A222"/>
  <c r="J221"/>
  <c r="I221"/>
  <c r="H221"/>
  <c r="G221"/>
  <c r="F221"/>
  <c r="E221"/>
  <c r="D221"/>
  <c r="C221"/>
  <c r="B221"/>
  <c r="A221"/>
  <c r="J220"/>
  <c r="I220"/>
  <c r="H220"/>
  <c r="G220"/>
  <c r="F220"/>
  <c r="E220"/>
  <c r="D220"/>
  <c r="C220"/>
  <c r="B220"/>
  <c r="A220"/>
  <c r="J219"/>
  <c r="I219"/>
  <c r="H219"/>
  <c r="G219"/>
  <c r="F219"/>
  <c r="E219"/>
  <c r="D219"/>
  <c r="C219"/>
  <c r="B219"/>
  <c r="A219"/>
  <c r="J218"/>
  <c r="I218"/>
  <c r="H218"/>
  <c r="G218"/>
  <c r="F218"/>
  <c r="E218"/>
  <c r="D218"/>
  <c r="C218"/>
  <c r="B218"/>
  <c r="A218"/>
  <c r="J217"/>
  <c r="I217"/>
  <c r="H217"/>
  <c r="G217"/>
  <c r="F217"/>
  <c r="E217"/>
  <c r="D217"/>
  <c r="C217"/>
  <c r="B217"/>
  <c r="A217"/>
  <c r="J216"/>
  <c r="I216"/>
  <c r="H216"/>
  <c r="G216"/>
  <c r="F216"/>
  <c r="E216"/>
  <c r="D216"/>
  <c r="C216"/>
  <c r="B216"/>
  <c r="A216"/>
  <c r="J215"/>
  <c r="I215"/>
  <c r="H215"/>
  <c r="G215"/>
  <c r="F215"/>
  <c r="E215"/>
  <c r="D215"/>
  <c r="C215"/>
  <c r="B215"/>
  <c r="A215"/>
  <c r="J214"/>
  <c r="I214"/>
  <c r="H214"/>
  <c r="G214"/>
  <c r="F214"/>
  <c r="E214"/>
  <c r="D214"/>
  <c r="C214"/>
  <c r="B214"/>
  <c r="A214"/>
  <c r="J213"/>
  <c r="I213"/>
  <c r="H213"/>
  <c r="G213"/>
  <c r="F213"/>
  <c r="E213"/>
  <c r="D213"/>
  <c r="C213"/>
  <c r="B213"/>
  <c r="A213"/>
  <c r="J212"/>
  <c r="I212"/>
  <c r="H212"/>
  <c r="G212"/>
  <c r="F212"/>
  <c r="E212"/>
  <c r="D212"/>
  <c r="C212"/>
  <c r="B212"/>
  <c r="A212"/>
  <c r="J211"/>
  <c r="I211"/>
  <c r="H211"/>
  <c r="G211"/>
  <c r="F211"/>
  <c r="E211"/>
  <c r="D211"/>
  <c r="C211"/>
  <c r="B211"/>
  <c r="A211"/>
  <c r="J210"/>
  <c r="I210"/>
  <c r="H210"/>
  <c r="G210"/>
  <c r="F210"/>
  <c r="E210"/>
  <c r="D210"/>
  <c r="C210"/>
  <c r="B210"/>
  <c r="A210"/>
  <c r="J209"/>
  <c r="I209"/>
  <c r="H209"/>
  <c r="G209"/>
  <c r="F209"/>
  <c r="E209"/>
  <c r="D209"/>
  <c r="C209"/>
  <c r="B209"/>
  <c r="A209"/>
  <c r="J208"/>
  <c r="I208"/>
  <c r="H208"/>
  <c r="G208"/>
  <c r="F208"/>
  <c r="E208"/>
  <c r="D208"/>
  <c r="C208"/>
  <c r="B208"/>
  <c r="A208"/>
  <c r="J207"/>
  <c r="I207"/>
  <c r="H207"/>
  <c r="G207"/>
  <c r="F207"/>
  <c r="E207"/>
  <c r="D207"/>
  <c r="C207"/>
  <c r="B207"/>
  <c r="A207"/>
  <c r="J206"/>
  <c r="I206"/>
  <c r="H206"/>
  <c r="G206"/>
  <c r="F206"/>
  <c r="E206"/>
  <c r="D206"/>
  <c r="C206"/>
  <c r="B206"/>
  <c r="A206"/>
  <c r="J205"/>
  <c r="I205"/>
  <c r="H205"/>
  <c r="G205"/>
  <c r="F205"/>
  <c r="E205"/>
  <c r="D205"/>
  <c r="C205"/>
  <c r="B205"/>
  <c r="A205"/>
  <c r="J204"/>
  <c r="I204"/>
  <c r="H204"/>
  <c r="G204"/>
  <c r="F204"/>
  <c r="E204"/>
  <c r="D204"/>
  <c r="C204"/>
  <c r="B204"/>
  <c r="A204"/>
  <c r="J203"/>
  <c r="I203"/>
  <c r="H203"/>
  <c r="G203"/>
  <c r="F203"/>
  <c r="E203"/>
  <c r="D203"/>
  <c r="C203"/>
  <c r="B203"/>
  <c r="A203"/>
  <c r="J202"/>
  <c r="I202"/>
  <c r="H202"/>
  <c r="G202"/>
  <c r="F202"/>
  <c r="E202"/>
  <c r="D202"/>
  <c r="C202"/>
  <c r="B202"/>
  <c r="A202"/>
  <c r="J201"/>
  <c r="I201"/>
  <c r="H201"/>
  <c r="G201"/>
  <c r="F201"/>
  <c r="E201"/>
  <c r="D201"/>
  <c r="C201"/>
  <c r="B201"/>
  <c r="A201"/>
  <c r="J200"/>
  <c r="I200"/>
  <c r="H200"/>
  <c r="G200"/>
  <c r="F200"/>
  <c r="E200"/>
  <c r="D200"/>
  <c r="C200"/>
  <c r="B200"/>
  <c r="A200"/>
  <c r="J199"/>
  <c r="I199"/>
  <c r="H199"/>
  <c r="G199"/>
  <c r="F199"/>
  <c r="E199"/>
  <c r="D199"/>
  <c r="C199"/>
  <c r="B199"/>
  <c r="A199"/>
  <c r="J198"/>
  <c r="I198"/>
  <c r="H198"/>
  <c r="G198"/>
  <c r="F198"/>
  <c r="E198"/>
  <c r="D198"/>
  <c r="C198"/>
  <c r="B198"/>
  <c r="A198"/>
  <c r="J197"/>
  <c r="I197"/>
  <c r="H197"/>
  <c r="G197"/>
  <c r="F197"/>
  <c r="E197"/>
  <c r="D197"/>
  <c r="C197"/>
  <c r="B197"/>
  <c r="A197"/>
  <c r="J196"/>
  <c r="I196"/>
  <c r="H196"/>
  <c r="G196"/>
  <c r="F196"/>
  <c r="E196"/>
  <c r="D196"/>
  <c r="C196"/>
  <c r="B196"/>
  <c r="A196"/>
  <c r="J195"/>
  <c r="I195"/>
  <c r="H195"/>
  <c r="G195"/>
  <c r="F195"/>
  <c r="E195"/>
  <c r="D195"/>
  <c r="C195"/>
  <c r="B195"/>
  <c r="A195"/>
  <c r="J194"/>
  <c r="I194"/>
  <c r="H194"/>
  <c r="G194"/>
  <c r="F194"/>
  <c r="E194"/>
  <c r="D194"/>
  <c r="C194"/>
  <c r="B194"/>
  <c r="A194"/>
  <c r="J193"/>
  <c r="I193"/>
  <c r="H193"/>
  <c r="G193"/>
  <c r="F193"/>
  <c r="E193"/>
  <c r="D193"/>
  <c r="C193"/>
  <c r="B193"/>
  <c r="A193"/>
  <c r="J192"/>
  <c r="I192"/>
  <c r="H192"/>
  <c r="G192"/>
  <c r="F192"/>
  <c r="E192"/>
  <c r="D192"/>
  <c r="C192"/>
  <c r="B192"/>
  <c r="A192"/>
  <c r="J191"/>
  <c r="I191"/>
  <c r="H191"/>
  <c r="G191"/>
  <c r="F191"/>
  <c r="E191"/>
  <c r="D191"/>
  <c r="C191"/>
  <c r="B191"/>
  <c r="A191"/>
  <c r="J190"/>
  <c r="I190"/>
  <c r="H190"/>
  <c r="G190"/>
  <c r="F190"/>
  <c r="E190"/>
  <c r="D190"/>
  <c r="C190"/>
  <c r="B190"/>
  <c r="A190"/>
  <c r="J189"/>
  <c r="I189"/>
  <c r="H189"/>
  <c r="G189"/>
  <c r="F189"/>
  <c r="E189"/>
  <c r="D189"/>
  <c r="C189"/>
  <c r="B189"/>
  <c r="A189"/>
  <c r="J188"/>
  <c r="I188"/>
  <c r="H188"/>
  <c r="G188"/>
  <c r="F188"/>
  <c r="E188"/>
  <c r="D188"/>
  <c r="C188"/>
  <c r="B188"/>
  <c r="A188"/>
  <c r="J187"/>
  <c r="I187"/>
  <c r="H187"/>
  <c r="G187"/>
  <c r="F187"/>
  <c r="E187"/>
  <c r="D187"/>
  <c r="C187"/>
  <c r="B187"/>
  <c r="A187"/>
  <c r="J186"/>
  <c r="I186"/>
  <c r="H186"/>
  <c r="G186"/>
  <c r="F186"/>
  <c r="E186"/>
  <c r="D186"/>
  <c r="C186"/>
  <c r="B186"/>
  <c r="A186"/>
  <c r="J185"/>
  <c r="I185"/>
  <c r="H185"/>
  <c r="G185"/>
  <c r="F185"/>
  <c r="E185"/>
  <c r="D185"/>
  <c r="C185"/>
  <c r="B185"/>
  <c r="A185"/>
  <c r="J184"/>
  <c r="I184"/>
  <c r="H184"/>
  <c r="G184"/>
  <c r="F184"/>
  <c r="E184"/>
  <c r="D184"/>
  <c r="C184"/>
  <c r="B184"/>
  <c r="A184"/>
  <c r="J183"/>
  <c r="I183"/>
  <c r="H183"/>
  <c r="G183"/>
  <c r="F183"/>
  <c r="E183"/>
  <c r="D183"/>
  <c r="C183"/>
  <c r="B183"/>
  <c r="A183"/>
  <c r="J182"/>
  <c r="I182"/>
  <c r="H182"/>
  <c r="G182"/>
  <c r="F182"/>
  <c r="E182"/>
  <c r="D182"/>
  <c r="C182"/>
  <c r="B182"/>
  <c r="A182"/>
  <c r="J181"/>
  <c r="I181"/>
  <c r="H181"/>
  <c r="G181"/>
  <c r="F181"/>
  <c r="E181"/>
  <c r="D181"/>
  <c r="C181"/>
  <c r="B181"/>
  <c r="A181"/>
  <c r="J180"/>
  <c r="I180"/>
  <c r="H180"/>
  <c r="G180"/>
  <c r="F180"/>
  <c r="E180"/>
  <c r="D180"/>
  <c r="C180"/>
  <c r="B180"/>
  <c r="A180"/>
  <c r="J179"/>
  <c r="I179"/>
  <c r="H179"/>
  <c r="G179"/>
  <c r="F179"/>
  <c r="E179"/>
  <c r="D179"/>
  <c r="C179"/>
  <c r="B179"/>
  <c r="A179"/>
  <c r="J178"/>
  <c r="I178"/>
  <c r="H178"/>
  <c r="G178"/>
  <c r="F178"/>
  <c r="E178"/>
  <c r="D178"/>
  <c r="C178"/>
  <c r="B178"/>
  <c r="A178"/>
  <c r="J177"/>
  <c r="I177"/>
  <c r="H177"/>
  <c r="G177"/>
  <c r="F177"/>
  <c r="E177"/>
  <c r="D177"/>
  <c r="C177"/>
  <c r="B177"/>
  <c r="A177"/>
  <c r="J176"/>
  <c r="I176"/>
  <c r="H176"/>
  <c r="G176"/>
  <c r="F176"/>
  <c r="E176"/>
  <c r="D176"/>
  <c r="C176"/>
  <c r="B176"/>
  <c r="A176"/>
  <c r="J175"/>
  <c r="I175"/>
  <c r="H175"/>
  <c r="G175"/>
  <c r="F175"/>
  <c r="E175"/>
  <c r="D175"/>
  <c r="C175"/>
  <c r="B175"/>
  <c r="A175"/>
  <c r="J174"/>
  <c r="I174"/>
  <c r="H174"/>
  <c r="G174"/>
  <c r="F174"/>
  <c r="E174"/>
  <c r="D174"/>
  <c r="C174"/>
  <c r="B174"/>
  <c r="A174"/>
  <c r="J173"/>
  <c r="I173"/>
  <c r="H173"/>
  <c r="G173"/>
  <c r="F173"/>
  <c r="E173"/>
  <c r="D173"/>
  <c r="C173"/>
  <c r="B173"/>
  <c r="A173"/>
  <c r="J172"/>
  <c r="I172"/>
  <c r="H172"/>
  <c r="G172"/>
  <c r="F172"/>
  <c r="E172"/>
  <c r="D172"/>
  <c r="C172"/>
  <c r="B172"/>
  <c r="A172"/>
  <c r="J171"/>
  <c r="I171"/>
  <c r="H171"/>
  <c r="G171"/>
  <c r="F171"/>
  <c r="E171"/>
  <c r="D171"/>
  <c r="C171"/>
  <c r="B171"/>
  <c r="A171"/>
  <c r="J170"/>
  <c r="I170"/>
  <c r="H170"/>
  <c r="G170"/>
  <c r="F170"/>
  <c r="E170"/>
  <c r="D170"/>
  <c r="C170"/>
  <c r="B170"/>
  <c r="A170"/>
  <c r="J169"/>
  <c r="I169"/>
  <c r="H169"/>
  <c r="G169"/>
  <c r="F169"/>
  <c r="E169"/>
  <c r="D169"/>
  <c r="C169"/>
  <c r="B169"/>
  <c r="A169"/>
  <c r="J168"/>
  <c r="I168"/>
  <c r="H168"/>
  <c r="G168"/>
  <c r="F168"/>
  <c r="E168"/>
  <c r="D168"/>
  <c r="C168"/>
  <c r="B168"/>
  <c r="A168"/>
  <c r="J167"/>
  <c r="I167"/>
  <c r="H167"/>
  <c r="G167"/>
  <c r="F167"/>
  <c r="E167"/>
  <c r="D167"/>
  <c r="C167"/>
  <c r="B167"/>
  <c r="A167"/>
  <c r="J166"/>
  <c r="I166"/>
  <c r="H166"/>
  <c r="G166"/>
  <c r="F166"/>
  <c r="E166"/>
  <c r="D166"/>
  <c r="C166"/>
  <c r="B166"/>
  <c r="A166"/>
  <c r="J165"/>
  <c r="I165"/>
  <c r="H165"/>
  <c r="G165"/>
  <c r="F165"/>
  <c r="E165"/>
  <c r="D165"/>
  <c r="C165"/>
  <c r="B165"/>
  <c r="A165"/>
  <c r="J164"/>
  <c r="I164"/>
  <c r="H164"/>
  <c r="G164"/>
  <c r="F164"/>
  <c r="E164"/>
  <c r="D164"/>
  <c r="C164"/>
  <c r="B164"/>
  <c r="A164"/>
  <c r="J163"/>
  <c r="I163"/>
  <c r="H163"/>
  <c r="G163"/>
  <c r="F163"/>
  <c r="E163"/>
  <c r="D163"/>
  <c r="C163"/>
  <c r="B163"/>
  <c r="A163"/>
  <c r="J162"/>
  <c r="I162"/>
  <c r="H162"/>
  <c r="G162"/>
  <c r="F162"/>
  <c r="E162"/>
  <c r="D162"/>
  <c r="C162"/>
  <c r="B162"/>
  <c r="A162"/>
  <c r="J161"/>
  <c r="I161"/>
  <c r="H161"/>
  <c r="G161"/>
  <c r="F161"/>
  <c r="E161"/>
  <c r="D161"/>
  <c r="C161"/>
  <c r="B161"/>
  <c r="A161"/>
  <c r="J160"/>
  <c r="I160"/>
  <c r="H160"/>
  <c r="G160"/>
  <c r="F160"/>
  <c r="E160"/>
  <c r="D160"/>
  <c r="C160"/>
  <c r="B160"/>
  <c r="A160"/>
  <c r="J159"/>
  <c r="I159"/>
  <c r="H159"/>
  <c r="G159"/>
  <c r="F159"/>
  <c r="E159"/>
  <c r="D159"/>
  <c r="C159"/>
  <c r="B159"/>
  <c r="A159"/>
  <c r="J158"/>
  <c r="I158"/>
  <c r="H158"/>
  <c r="G158"/>
  <c r="F158"/>
  <c r="E158"/>
  <c r="D158"/>
  <c r="C158"/>
  <c r="B158"/>
  <c r="A158"/>
  <c r="J157"/>
  <c r="I157"/>
  <c r="H157"/>
  <c r="G157"/>
  <c r="F157"/>
  <c r="E157"/>
  <c r="D157"/>
  <c r="C157"/>
  <c r="B157"/>
  <c r="A157"/>
  <c r="J156"/>
  <c r="I156"/>
  <c r="H156"/>
  <c r="G156"/>
  <c r="F156"/>
  <c r="E156"/>
  <c r="D156"/>
  <c r="C156"/>
  <c r="B156"/>
  <c r="A156"/>
  <c r="J155"/>
  <c r="I155"/>
  <c r="H155"/>
  <c r="G155"/>
  <c r="F155"/>
  <c r="E155"/>
  <c r="D155"/>
  <c r="C155"/>
  <c r="B155"/>
  <c r="A155"/>
  <c r="J154"/>
  <c r="I154"/>
  <c r="H154"/>
  <c r="G154"/>
  <c r="F154"/>
  <c r="E154"/>
  <c r="D154"/>
  <c r="C154"/>
  <c r="B154"/>
  <c r="A154"/>
  <c r="J153"/>
  <c r="I153"/>
  <c r="H153"/>
  <c r="G153"/>
  <c r="F153"/>
  <c r="E153"/>
  <c r="D153"/>
  <c r="C153"/>
  <c r="B153"/>
  <c r="A153"/>
  <c r="J152"/>
  <c r="I152"/>
  <c r="H152"/>
  <c r="G152"/>
  <c r="F152"/>
  <c r="E152"/>
  <c r="D152"/>
  <c r="C152"/>
  <c r="B152"/>
  <c r="A152"/>
  <c r="J151"/>
  <c r="I151"/>
  <c r="H151"/>
  <c r="G151"/>
  <c r="F151"/>
  <c r="E151"/>
  <c r="D151"/>
  <c r="C151"/>
  <c r="B151"/>
  <c r="A151"/>
  <c r="J150"/>
  <c r="I150"/>
  <c r="H150"/>
  <c r="G150"/>
  <c r="F150"/>
  <c r="E150"/>
  <c r="D150"/>
  <c r="C150"/>
  <c r="B150"/>
  <c r="A150"/>
  <c r="J149"/>
  <c r="I149"/>
  <c r="H149"/>
  <c r="G149"/>
  <c r="F149"/>
  <c r="E149"/>
  <c r="D149"/>
  <c r="C149"/>
  <c r="B149"/>
  <c r="A149"/>
  <c r="J148"/>
  <c r="I148"/>
  <c r="H148"/>
  <c r="G148"/>
  <c r="F148"/>
  <c r="E148"/>
  <c r="D148"/>
  <c r="C148"/>
  <c r="B148"/>
  <c r="A148"/>
  <c r="J147"/>
  <c r="I147"/>
  <c r="H147"/>
  <c r="G147"/>
  <c r="F147"/>
  <c r="E147"/>
  <c r="D147"/>
  <c r="C147"/>
  <c r="B147"/>
  <c r="A147"/>
  <c r="J146"/>
  <c r="I146"/>
  <c r="H146"/>
  <c r="G146"/>
  <c r="F146"/>
  <c r="E146"/>
  <c r="D146"/>
  <c r="C146"/>
  <c r="B146"/>
  <c r="A146"/>
  <c r="J145"/>
  <c r="I145"/>
  <c r="H145"/>
  <c r="G145"/>
  <c r="F145"/>
  <c r="E145"/>
  <c r="D145"/>
  <c r="C145"/>
  <c r="B145"/>
  <c r="A145"/>
  <c r="J144"/>
  <c r="I144"/>
  <c r="H144"/>
  <c r="G144"/>
  <c r="F144"/>
  <c r="E144"/>
  <c r="D144"/>
  <c r="C144"/>
  <c r="B144"/>
  <c r="A144"/>
  <c r="J143"/>
  <c r="I143"/>
  <c r="H143"/>
  <c r="G143"/>
  <c r="F143"/>
  <c r="E143"/>
  <c r="D143"/>
  <c r="C143"/>
  <c r="B143"/>
  <c r="A143"/>
  <c r="J142"/>
  <c r="I142"/>
  <c r="H142"/>
  <c r="G142"/>
  <c r="F142"/>
  <c r="E142"/>
  <c r="D142"/>
  <c r="C142"/>
  <c r="B142"/>
  <c r="A142"/>
  <c r="J141"/>
  <c r="I141"/>
  <c r="H141"/>
  <c r="G141"/>
  <c r="F141"/>
  <c r="E141"/>
  <c r="D141"/>
  <c r="C141"/>
  <c r="B141"/>
  <c r="A141"/>
  <c r="J140"/>
  <c r="I140"/>
  <c r="H140"/>
  <c r="G140"/>
  <c r="F140"/>
  <c r="E140"/>
  <c r="D140"/>
  <c r="C140"/>
  <c r="B140"/>
  <c r="A140"/>
  <c r="J139"/>
  <c r="I139"/>
  <c r="H139"/>
  <c r="G139"/>
  <c r="F139"/>
  <c r="E139"/>
  <c r="D139"/>
  <c r="C139"/>
  <c r="B139"/>
  <c r="A139"/>
  <c r="J138"/>
  <c r="I138"/>
  <c r="H138"/>
  <c r="G138"/>
  <c r="F138"/>
  <c r="E138"/>
  <c r="D138"/>
  <c r="C138"/>
  <c r="B138"/>
  <c r="A138"/>
  <c r="J137"/>
  <c r="I137"/>
  <c r="H137"/>
  <c r="G137"/>
  <c r="F137"/>
  <c r="E137"/>
  <c r="D137"/>
  <c r="C137"/>
  <c r="B137"/>
  <c r="A137"/>
  <c r="J136"/>
  <c r="I136"/>
  <c r="H136"/>
  <c r="G136"/>
  <c r="F136"/>
  <c r="E136"/>
  <c r="D136"/>
  <c r="C136"/>
  <c r="B136"/>
  <c r="A136"/>
  <c r="J135"/>
  <c r="I135"/>
  <c r="H135"/>
  <c r="G135"/>
  <c r="F135"/>
  <c r="E135"/>
  <c r="D135"/>
  <c r="C135"/>
  <c r="B135"/>
  <c r="A135"/>
  <c r="J134"/>
  <c r="I134"/>
  <c r="H134"/>
  <c r="G134"/>
  <c r="F134"/>
  <c r="E134"/>
  <c r="D134"/>
  <c r="C134"/>
  <c r="B134"/>
  <c r="A134"/>
  <c r="J133"/>
  <c r="I133"/>
  <c r="H133"/>
  <c r="G133"/>
  <c r="F133"/>
  <c r="E133"/>
  <c r="D133"/>
  <c r="C133"/>
  <c r="B133"/>
  <c r="A133"/>
  <c r="J132"/>
  <c r="I132"/>
  <c r="H132"/>
  <c r="G132"/>
  <c r="F132"/>
  <c r="E132"/>
  <c r="D132"/>
  <c r="C132"/>
  <c r="B132"/>
  <c r="A132"/>
  <c r="J131"/>
  <c r="I131"/>
  <c r="H131"/>
  <c r="G131"/>
  <c r="F131"/>
  <c r="E131"/>
  <c r="D131"/>
  <c r="C131"/>
  <c r="B131"/>
  <c r="A131"/>
  <c r="J130"/>
  <c r="I130"/>
  <c r="H130"/>
  <c r="G130"/>
  <c r="F130"/>
  <c r="E130"/>
  <c r="D130"/>
  <c r="C130"/>
  <c r="B130"/>
  <c r="A130"/>
  <c r="J129"/>
  <c r="I129"/>
  <c r="H129"/>
  <c r="G129"/>
  <c r="F129"/>
  <c r="E129"/>
  <c r="D129"/>
  <c r="C129"/>
  <c r="B129"/>
  <c r="A129"/>
  <c r="J128"/>
  <c r="I128"/>
  <c r="H128"/>
  <c r="G128"/>
  <c r="F128"/>
  <c r="E128"/>
  <c r="D128"/>
  <c r="C128"/>
  <c r="B128"/>
  <c r="A128"/>
  <c r="J127"/>
  <c r="I127"/>
  <c r="H127"/>
  <c r="G127"/>
  <c r="F127"/>
  <c r="E127"/>
  <c r="D127"/>
  <c r="C127"/>
  <c r="B127"/>
  <c r="A127"/>
  <c r="J126"/>
  <c r="I126"/>
  <c r="H126"/>
  <c r="G126"/>
  <c r="F126"/>
  <c r="E126"/>
  <c r="D126"/>
  <c r="C126"/>
  <c r="B126"/>
  <c r="A126"/>
  <c r="J125"/>
  <c r="I125"/>
  <c r="H125"/>
  <c r="G125"/>
  <c r="F125"/>
  <c r="E125"/>
  <c r="D125"/>
  <c r="C125"/>
  <c r="B125"/>
  <c r="A125"/>
  <c r="J124"/>
  <c r="I124"/>
  <c r="H124"/>
  <c r="G124"/>
  <c r="F124"/>
  <c r="E124"/>
  <c r="D124"/>
  <c r="C124"/>
  <c r="B124"/>
  <c r="A124"/>
  <c r="J123"/>
  <c r="I123"/>
  <c r="H123"/>
  <c r="G123"/>
  <c r="F123"/>
  <c r="E123"/>
  <c r="D123"/>
  <c r="C123"/>
  <c r="B123"/>
  <c r="A123"/>
  <c r="J122"/>
  <c r="I122"/>
  <c r="H122"/>
  <c r="G122"/>
  <c r="F122"/>
  <c r="E122"/>
  <c r="D122"/>
  <c r="C122"/>
  <c r="B122"/>
  <c r="A122"/>
  <c r="J121"/>
  <c r="I121"/>
  <c r="H121"/>
  <c r="G121"/>
  <c r="F121"/>
  <c r="E121"/>
  <c r="D121"/>
  <c r="C121"/>
  <c r="B121"/>
  <c r="A121"/>
  <c r="J120"/>
  <c r="I120"/>
  <c r="H120"/>
  <c r="G120"/>
  <c r="F120"/>
  <c r="E120"/>
  <c r="D120"/>
  <c r="C120"/>
  <c r="B120"/>
  <c r="A120"/>
  <c r="J119"/>
  <c r="I119"/>
  <c r="H119"/>
  <c r="G119"/>
  <c r="F119"/>
  <c r="E119"/>
  <c r="D119"/>
  <c r="C119"/>
  <c r="B119"/>
  <c r="A119"/>
  <c r="J118"/>
  <c r="I118"/>
  <c r="H118"/>
  <c r="G118"/>
  <c r="F118"/>
  <c r="E118"/>
  <c r="D118"/>
  <c r="C118"/>
  <c r="B118"/>
  <c r="A118"/>
  <c r="J117"/>
  <c r="I117"/>
  <c r="H117"/>
  <c r="G117"/>
  <c r="F117"/>
  <c r="E117"/>
  <c r="D117"/>
  <c r="C117"/>
  <c r="B117"/>
  <c r="A117"/>
  <c r="J116"/>
  <c r="I116"/>
  <c r="H116"/>
  <c r="G116"/>
  <c r="F116"/>
  <c r="E116"/>
  <c r="D116"/>
  <c r="C116"/>
  <c r="B116"/>
  <c r="A116"/>
  <c r="J115"/>
  <c r="I115"/>
  <c r="H115"/>
  <c r="G115"/>
  <c r="F115"/>
  <c r="E115"/>
  <c r="D115"/>
  <c r="C115"/>
  <c r="B115"/>
  <c r="A115"/>
  <c r="J114"/>
  <c r="I114"/>
  <c r="H114"/>
  <c r="G114"/>
  <c r="F114"/>
  <c r="E114"/>
  <c r="D114"/>
  <c r="C114"/>
  <c r="B114"/>
  <c r="A114"/>
  <c r="J113"/>
  <c r="I113"/>
  <c r="H113"/>
  <c r="G113"/>
  <c r="F113"/>
  <c r="E113"/>
  <c r="D113"/>
  <c r="C113"/>
  <c r="B113"/>
  <c r="A113"/>
  <c r="J112"/>
  <c r="I112"/>
  <c r="H112"/>
  <c r="G112"/>
  <c r="F112"/>
  <c r="E112"/>
  <c r="D112"/>
  <c r="C112"/>
  <c r="B112"/>
  <c r="A112"/>
  <c r="J111"/>
  <c r="I111"/>
  <c r="H111"/>
  <c r="G111"/>
  <c r="F111"/>
  <c r="E111"/>
  <c r="D111"/>
  <c r="C111"/>
  <c r="B111"/>
  <c r="A111"/>
  <c r="J110"/>
  <c r="I110"/>
  <c r="H110"/>
  <c r="G110"/>
  <c r="F110"/>
  <c r="E110"/>
  <c r="D110"/>
  <c r="C110"/>
  <c r="B110"/>
  <c r="A110"/>
  <c r="J109"/>
  <c r="I109"/>
  <c r="H109"/>
  <c r="G109"/>
  <c r="F109"/>
  <c r="E109"/>
  <c r="D109"/>
  <c r="C109"/>
  <c r="B109"/>
  <c r="A109"/>
  <c r="J108"/>
  <c r="I108"/>
  <c r="H108"/>
  <c r="G108"/>
  <c r="F108"/>
  <c r="E108"/>
  <c r="D108"/>
  <c r="C108"/>
  <c r="B108"/>
  <c r="A108"/>
  <c r="J107"/>
  <c r="I107"/>
  <c r="H107"/>
  <c r="G107"/>
  <c r="F107"/>
  <c r="E107"/>
  <c r="D107"/>
  <c r="C107"/>
  <c r="B107"/>
  <c r="A107"/>
  <c r="J106"/>
  <c r="I106"/>
  <c r="H106"/>
  <c r="G106"/>
  <c r="F106"/>
  <c r="E106"/>
  <c r="D106"/>
  <c r="C106"/>
  <c r="B106"/>
  <c r="A106"/>
  <c r="J105"/>
  <c r="I105"/>
  <c r="H105"/>
  <c r="G105"/>
  <c r="F105"/>
  <c r="E105"/>
  <c r="D105"/>
  <c r="C105"/>
  <c r="B105"/>
  <c r="A105"/>
  <c r="J104"/>
  <c r="I104"/>
  <c r="H104"/>
  <c r="G104"/>
  <c r="F104"/>
  <c r="E104"/>
  <c r="D104"/>
  <c r="C104"/>
  <c r="B104"/>
  <c r="A104"/>
  <c r="J103"/>
  <c r="I103"/>
  <c r="H103"/>
  <c r="G103"/>
  <c r="F103"/>
  <c r="E103"/>
  <c r="D103"/>
  <c r="C103"/>
  <c r="B103"/>
  <c r="A103"/>
  <c r="J102"/>
  <c r="I102"/>
  <c r="H102"/>
  <c r="G102"/>
  <c r="F102"/>
  <c r="E102"/>
  <c r="D102"/>
  <c r="C102"/>
  <c r="B102"/>
  <c r="A102"/>
  <c r="J101"/>
  <c r="I101"/>
  <c r="H101"/>
  <c r="G101"/>
  <c r="F101"/>
  <c r="E101"/>
  <c r="D101"/>
  <c r="C101"/>
  <c r="B101"/>
  <c r="A101"/>
  <c r="J100"/>
  <c r="I100"/>
  <c r="H100"/>
  <c r="G100"/>
  <c r="F100"/>
  <c r="E100"/>
  <c r="D100"/>
  <c r="C100"/>
  <c r="B100"/>
  <c r="A100"/>
  <c r="J99"/>
  <c r="I99"/>
  <c r="H99"/>
  <c r="G99"/>
  <c r="F99"/>
  <c r="E99"/>
  <c r="D99"/>
  <c r="C99"/>
  <c r="B99"/>
  <c r="A99"/>
  <c r="J98"/>
  <c r="I98"/>
  <c r="H98"/>
  <c r="G98"/>
  <c r="F98"/>
  <c r="E98"/>
  <c r="D98"/>
  <c r="C98"/>
  <c r="B98"/>
  <c r="A98"/>
  <c r="J97"/>
  <c r="I97"/>
  <c r="H97"/>
  <c r="G97"/>
  <c r="F97"/>
  <c r="E97"/>
  <c r="D97"/>
  <c r="C97"/>
  <c r="B97"/>
  <c r="A97"/>
  <c r="J96"/>
  <c r="I96"/>
  <c r="H96"/>
  <c r="G96"/>
  <c r="F96"/>
  <c r="E96"/>
  <c r="D96"/>
  <c r="C96"/>
  <c r="B96"/>
  <c r="A96"/>
  <c r="J95"/>
  <c r="I95"/>
  <c r="H95"/>
  <c r="G95"/>
  <c r="F95"/>
  <c r="E95"/>
  <c r="D95"/>
  <c r="C95"/>
  <c r="B95"/>
  <c r="A95"/>
  <c r="J94"/>
  <c r="I94"/>
  <c r="H94"/>
  <c r="G94"/>
  <c r="F94"/>
  <c r="E94"/>
  <c r="D94"/>
  <c r="C94"/>
  <c r="B94"/>
  <c r="A94"/>
  <c r="J93"/>
  <c r="I93"/>
  <c r="H93"/>
  <c r="G93"/>
  <c r="F93"/>
  <c r="E93"/>
  <c r="D93"/>
  <c r="C93"/>
  <c r="B93"/>
  <c r="A93"/>
  <c r="J92"/>
  <c r="I92"/>
  <c r="H92"/>
  <c r="G92"/>
  <c r="F92"/>
  <c r="E92"/>
  <c r="D92"/>
  <c r="C92"/>
  <c r="B92"/>
  <c r="A92"/>
  <c r="J91"/>
  <c r="I91"/>
  <c r="H91"/>
  <c r="G91"/>
  <c r="F91"/>
  <c r="E91"/>
  <c r="D91"/>
  <c r="C91"/>
  <c r="B91"/>
  <c r="A91"/>
  <c r="J90"/>
  <c r="I90"/>
  <c r="H90"/>
  <c r="G90"/>
  <c r="F90"/>
  <c r="E90"/>
  <c r="D90"/>
  <c r="C90"/>
  <c r="B90"/>
  <c r="A90"/>
  <c r="J89"/>
  <c r="I89"/>
  <c r="H89"/>
  <c r="G89"/>
  <c r="F89"/>
  <c r="E89"/>
  <c r="D89"/>
  <c r="C89"/>
  <c r="B89"/>
  <c r="A89"/>
  <c r="J88"/>
  <c r="I88"/>
  <c r="H88"/>
  <c r="G88"/>
  <c r="F88"/>
  <c r="E88"/>
  <c r="D88"/>
  <c r="C88"/>
  <c r="B88"/>
  <c r="A88"/>
  <c r="J87"/>
  <c r="I87"/>
  <c r="H87"/>
  <c r="G87"/>
  <c r="F87"/>
  <c r="E87"/>
  <c r="D87"/>
  <c r="C87"/>
  <c r="B87"/>
  <c r="A87"/>
  <c r="J86"/>
  <c r="I86"/>
  <c r="H86"/>
  <c r="G86"/>
  <c r="F86"/>
  <c r="E86"/>
  <c r="D86"/>
  <c r="C86"/>
  <c r="B86"/>
  <c r="A86"/>
  <c r="J85"/>
  <c r="I85"/>
  <c r="H85"/>
  <c r="G85"/>
  <c r="F85"/>
  <c r="E85"/>
  <c r="D85"/>
  <c r="C85"/>
  <c r="B85"/>
  <c r="A85"/>
  <c r="J84"/>
  <c r="I84"/>
  <c r="H84"/>
  <c r="G84"/>
  <c r="F84"/>
  <c r="E84"/>
  <c r="D84"/>
  <c r="C84"/>
  <c r="B84"/>
  <c r="A84"/>
  <c r="J83"/>
  <c r="I83"/>
  <c r="H83"/>
  <c r="G83"/>
  <c r="F83"/>
  <c r="E83"/>
  <c r="D83"/>
  <c r="C83"/>
  <c r="B83"/>
  <c r="A83"/>
  <c r="J82"/>
  <c r="I82"/>
  <c r="H82"/>
  <c r="G82"/>
  <c r="F82"/>
  <c r="E82"/>
  <c r="D82"/>
  <c r="C82"/>
  <c r="B82"/>
  <c r="A82"/>
  <c r="J81"/>
  <c r="I81"/>
  <c r="H81"/>
  <c r="G81"/>
  <c r="F81"/>
  <c r="E81"/>
  <c r="D81"/>
  <c r="C81"/>
  <c r="B81"/>
  <c r="A81"/>
  <c r="J80"/>
  <c r="I80"/>
  <c r="H80"/>
  <c r="G80"/>
  <c r="F80"/>
  <c r="E80"/>
  <c r="D80"/>
  <c r="C80"/>
  <c r="B80"/>
  <c r="A80"/>
  <c r="J79"/>
  <c r="I79"/>
  <c r="H79"/>
  <c r="G79"/>
  <c r="F79"/>
  <c r="E79"/>
  <c r="D79"/>
  <c r="C79"/>
  <c r="B79"/>
  <c r="A79"/>
  <c r="J78"/>
  <c r="I78"/>
  <c r="H78"/>
  <c r="G78"/>
  <c r="F78"/>
  <c r="E78"/>
  <c r="D78"/>
  <c r="C78"/>
  <c r="B78"/>
  <c r="A78"/>
  <c r="J77"/>
  <c r="I77"/>
  <c r="H77"/>
  <c r="G77"/>
  <c r="F77"/>
  <c r="E77"/>
  <c r="D77"/>
  <c r="C77"/>
  <c r="B77"/>
  <c r="A77"/>
  <c r="J76"/>
  <c r="I76"/>
  <c r="H76"/>
  <c r="G76"/>
  <c r="F76"/>
  <c r="E76"/>
  <c r="D76"/>
  <c r="C76"/>
  <c r="B76"/>
  <c r="A76"/>
  <c r="J75"/>
  <c r="I75"/>
  <c r="H75"/>
  <c r="G75"/>
  <c r="F75"/>
  <c r="E75"/>
  <c r="D75"/>
  <c r="C75"/>
  <c r="B75"/>
  <c r="A75"/>
  <c r="J74"/>
  <c r="I74"/>
  <c r="H74"/>
  <c r="G74"/>
  <c r="F74"/>
  <c r="E74"/>
  <c r="D74"/>
  <c r="C74"/>
  <c r="B74"/>
  <c r="A74"/>
  <c r="J73"/>
  <c r="I73"/>
  <c r="H73"/>
  <c r="G73"/>
  <c r="F73"/>
  <c r="E73"/>
  <c r="D73"/>
  <c r="C73"/>
  <c r="B73"/>
  <c r="A73"/>
  <c r="J72"/>
  <c r="I72"/>
  <c r="H72"/>
  <c r="G72"/>
  <c r="F72"/>
  <c r="E72"/>
  <c r="D72"/>
  <c r="C72"/>
  <c r="B72"/>
  <c r="A72"/>
  <c r="J71"/>
  <c r="I71"/>
  <c r="H71"/>
  <c r="G71"/>
  <c r="F71"/>
  <c r="E71"/>
  <c r="D71"/>
  <c r="C71"/>
  <c r="B71"/>
  <c r="A71"/>
  <c r="J70"/>
  <c r="I70"/>
  <c r="H70"/>
  <c r="G70"/>
  <c r="F70"/>
  <c r="E70"/>
  <c r="D70"/>
  <c r="C70"/>
  <c r="B70"/>
  <c r="A70"/>
  <c r="J69"/>
  <c r="I69"/>
  <c r="H69"/>
  <c r="G69"/>
  <c r="F69"/>
  <c r="E69"/>
  <c r="D69"/>
  <c r="C69"/>
  <c r="B69"/>
  <c r="A69"/>
  <c r="J68"/>
  <c r="I68"/>
  <c r="H68"/>
  <c r="G68"/>
  <c r="F68"/>
  <c r="E68"/>
  <c r="D68"/>
  <c r="C68"/>
  <c r="B68"/>
  <c r="A68"/>
  <c r="J67"/>
  <c r="I67"/>
  <c r="H67"/>
  <c r="G67"/>
  <c r="F67"/>
  <c r="E67"/>
  <c r="D67"/>
  <c r="C67"/>
  <c r="B67"/>
  <c r="A67"/>
  <c r="J66"/>
  <c r="I66"/>
  <c r="H66"/>
  <c r="G66"/>
  <c r="F66"/>
  <c r="E66"/>
  <c r="D66"/>
  <c r="C66"/>
  <c r="B66"/>
  <c r="A66"/>
  <c r="J65"/>
  <c r="I65"/>
  <c r="H65"/>
  <c r="G65"/>
  <c r="F65"/>
  <c r="E65"/>
  <c r="D65"/>
  <c r="C65"/>
  <c r="B65"/>
  <c r="A65"/>
  <c r="J64"/>
  <c r="I64"/>
  <c r="H64"/>
  <c r="G64"/>
  <c r="F64"/>
  <c r="E64"/>
  <c r="D64"/>
  <c r="C64"/>
  <c r="B64"/>
  <c r="A64"/>
  <c r="J63"/>
  <c r="I63"/>
  <c r="H63"/>
  <c r="G63"/>
  <c r="F63"/>
  <c r="E63"/>
  <c r="D63"/>
  <c r="C63"/>
  <c r="B63"/>
  <c r="A63"/>
  <c r="J62"/>
  <c r="I62"/>
  <c r="H62"/>
  <c r="G62"/>
  <c r="F62"/>
  <c r="E62"/>
  <c r="D62"/>
  <c r="C62"/>
  <c r="B62"/>
  <c r="A62"/>
  <c r="J61"/>
  <c r="I61"/>
  <c r="H61"/>
  <c r="G61"/>
  <c r="F61"/>
  <c r="E61"/>
  <c r="D61"/>
  <c r="C61"/>
  <c r="B61"/>
  <c r="A61"/>
  <c r="J60"/>
  <c r="I60"/>
  <c r="H60"/>
  <c r="G60"/>
  <c r="F60"/>
  <c r="E60"/>
  <c r="D60"/>
  <c r="C60"/>
  <c r="B60"/>
  <c r="A60"/>
  <c r="J59"/>
  <c r="I59"/>
  <c r="H59"/>
  <c r="G59"/>
  <c r="F59"/>
  <c r="E59"/>
  <c r="D59"/>
  <c r="C59"/>
  <c r="B59"/>
  <c r="A59"/>
  <c r="J58"/>
  <c r="I58"/>
  <c r="H58"/>
  <c r="G58"/>
  <c r="F58"/>
  <c r="E58"/>
  <c r="D58"/>
  <c r="C58"/>
  <c r="B58"/>
  <c r="A58"/>
  <c r="J57"/>
  <c r="I57"/>
  <c r="H57"/>
  <c r="G57"/>
  <c r="F57"/>
  <c r="E57"/>
  <c r="D57"/>
  <c r="C57"/>
  <c r="B57"/>
  <c r="A57"/>
  <c r="J56"/>
  <c r="I56"/>
  <c r="H56"/>
  <c r="G56"/>
  <c r="F56"/>
  <c r="E56"/>
  <c r="D56"/>
  <c r="C56"/>
  <c r="B56"/>
  <c r="A56"/>
  <c r="J55"/>
  <c r="I55"/>
  <c r="H55"/>
  <c r="G55"/>
  <c r="F55"/>
  <c r="E55"/>
  <c r="D55"/>
  <c r="C55"/>
  <c r="B55"/>
  <c r="A55"/>
  <c r="J54"/>
  <c r="I54"/>
  <c r="H54"/>
  <c r="G54"/>
  <c r="F54"/>
  <c r="E54"/>
  <c r="D54"/>
  <c r="C54"/>
  <c r="B54"/>
  <c r="A54"/>
  <c r="J53"/>
  <c r="I53"/>
  <c r="H53"/>
  <c r="G53"/>
  <c r="F53"/>
  <c r="E53"/>
  <c r="D53"/>
  <c r="C53"/>
  <c r="B53"/>
  <c r="A53"/>
  <c r="J52"/>
  <c r="I52"/>
  <c r="H52"/>
  <c r="G52"/>
  <c r="F52"/>
  <c r="E52"/>
  <c r="D52"/>
  <c r="C52"/>
  <c r="B52"/>
  <c r="A52"/>
  <c r="J51"/>
  <c r="I51"/>
  <c r="H51"/>
  <c r="G51"/>
  <c r="F51"/>
  <c r="E51"/>
  <c r="D51"/>
  <c r="C51"/>
  <c r="B51"/>
  <c r="A51"/>
  <c r="J50"/>
  <c r="I50"/>
  <c r="H50"/>
  <c r="G50"/>
  <c r="F50"/>
  <c r="E50"/>
  <c r="D50"/>
  <c r="C50"/>
  <c r="B50"/>
  <c r="A50"/>
  <c r="J49"/>
  <c r="I49"/>
  <c r="H49"/>
  <c r="G49"/>
  <c r="F49"/>
  <c r="E49"/>
  <c r="D49"/>
  <c r="C49"/>
  <c r="B49"/>
  <c r="A49"/>
  <c r="J48"/>
  <c r="I48"/>
  <c r="H48"/>
  <c r="G48"/>
  <c r="F48"/>
  <c r="E48"/>
  <c r="D48"/>
  <c r="C48"/>
  <c r="B48"/>
  <c r="A48"/>
  <c r="J47"/>
  <c r="I47"/>
  <c r="H47"/>
  <c r="G47"/>
  <c r="F47"/>
  <c r="E47"/>
  <c r="D47"/>
  <c r="C47"/>
  <c r="B47"/>
  <c r="A47"/>
  <c r="J46"/>
  <c r="I46"/>
  <c r="H46"/>
  <c r="G46"/>
  <c r="F46"/>
  <c r="E46"/>
  <c r="D46"/>
  <c r="C46"/>
  <c r="B46"/>
  <c r="A46"/>
  <c r="J45"/>
  <c r="I45"/>
  <c r="H45"/>
  <c r="G45"/>
  <c r="F45"/>
  <c r="E45"/>
  <c r="D45"/>
  <c r="C45"/>
  <c r="B45"/>
  <c r="A45"/>
  <c r="J44"/>
  <c r="I44"/>
  <c r="H44"/>
  <c r="G44"/>
  <c r="F44"/>
  <c r="E44"/>
  <c r="D44"/>
  <c r="C44"/>
  <c r="B44"/>
  <c r="A44"/>
  <c r="J43"/>
  <c r="I43"/>
  <c r="H43"/>
  <c r="G43"/>
  <c r="F43"/>
  <c r="E43"/>
  <c r="D43"/>
  <c r="C43"/>
  <c r="B43"/>
  <c r="A43"/>
  <c r="J42"/>
  <c r="I42"/>
  <c r="H42"/>
  <c r="G42"/>
  <c r="F42"/>
  <c r="E42"/>
  <c r="D42"/>
  <c r="C42"/>
  <c r="B42"/>
  <c r="A42"/>
  <c r="J41"/>
  <c r="I41"/>
  <c r="H41"/>
  <c r="G41"/>
  <c r="F41"/>
  <c r="E41"/>
  <c r="D41"/>
  <c r="C41"/>
  <c r="B41"/>
  <c r="A41"/>
  <c r="J40"/>
  <c r="I40"/>
  <c r="H40"/>
  <c r="G40"/>
  <c r="F40"/>
  <c r="E40"/>
  <c r="D40"/>
  <c r="C40"/>
  <c r="B40"/>
  <c r="A40"/>
  <c r="J39"/>
  <c r="I39"/>
  <c r="H39"/>
  <c r="G39"/>
  <c r="F39"/>
  <c r="E39"/>
  <c r="D39"/>
  <c r="C39"/>
  <c r="B39"/>
  <c r="A39"/>
  <c r="J38"/>
  <c r="I38"/>
  <c r="H38"/>
  <c r="G38"/>
  <c r="F38"/>
  <c r="E38"/>
  <c r="D38"/>
  <c r="C38"/>
  <c r="B38"/>
  <c r="A38"/>
  <c r="J37"/>
  <c r="I37"/>
  <c r="H37"/>
  <c r="G37"/>
  <c r="F37"/>
  <c r="E37"/>
  <c r="D37"/>
  <c r="C37"/>
  <c r="B37"/>
  <c r="A37"/>
  <c r="J36"/>
  <c r="I36"/>
  <c r="H36"/>
  <c r="G36"/>
  <c r="F36"/>
  <c r="E36"/>
  <c r="D36"/>
  <c r="C36"/>
  <c r="B36"/>
  <c r="A36"/>
  <c r="J35"/>
  <c r="I35"/>
  <c r="H35"/>
  <c r="G35"/>
  <c r="F35"/>
  <c r="E35"/>
  <c r="D35"/>
  <c r="C35"/>
  <c r="B35"/>
  <c r="A35"/>
  <c r="J34"/>
  <c r="I34"/>
  <c r="H34"/>
  <c r="G34"/>
  <c r="F34"/>
  <c r="E34"/>
  <c r="D34"/>
  <c r="C34"/>
  <c r="B34"/>
  <c r="A34"/>
  <c r="J33"/>
  <c r="I33"/>
  <c r="H33"/>
  <c r="G33"/>
  <c r="F33"/>
  <c r="E33"/>
  <c r="D33"/>
  <c r="C33"/>
  <c r="B33"/>
  <c r="A33"/>
  <c r="J32"/>
  <c r="I32"/>
  <c r="H32"/>
  <c r="G32"/>
  <c r="F32"/>
  <c r="E32"/>
  <c r="D32"/>
  <c r="C32"/>
  <c r="B32"/>
  <c r="A32"/>
  <c r="J31"/>
  <c r="I31"/>
  <c r="H31"/>
  <c r="G31"/>
  <c r="F31"/>
  <c r="E31"/>
  <c r="D31"/>
  <c r="C31"/>
  <c r="B31"/>
  <c r="A31"/>
  <c r="J30"/>
  <c r="I30"/>
  <c r="H30"/>
  <c r="G30"/>
  <c r="F30"/>
  <c r="E30"/>
  <c r="D30"/>
  <c r="C30"/>
  <c r="B30"/>
  <c r="A30"/>
  <c r="J29"/>
  <c r="I29"/>
  <c r="H29"/>
  <c r="G29"/>
  <c r="F29"/>
  <c r="E29"/>
  <c r="D29"/>
  <c r="C29"/>
  <c r="B29"/>
  <c r="A29"/>
  <c r="J28"/>
  <c r="I28"/>
  <c r="H28"/>
  <c r="G28"/>
  <c r="F28"/>
  <c r="E28"/>
  <c r="D28"/>
  <c r="C28"/>
  <c r="B28"/>
  <c r="A28"/>
  <c r="J27"/>
  <c r="I27"/>
  <c r="H27"/>
  <c r="G27"/>
  <c r="F27"/>
  <c r="E27"/>
  <c r="D27"/>
  <c r="C27"/>
  <c r="B27"/>
  <c r="A27"/>
  <c r="J26"/>
  <c r="I26"/>
  <c r="H26"/>
  <c r="G26"/>
  <c r="F26"/>
  <c r="E26"/>
  <c r="D26"/>
  <c r="C26"/>
  <c r="B26"/>
  <c r="A26"/>
  <c r="J25"/>
  <c r="I25"/>
  <c r="H25"/>
  <c r="G25"/>
  <c r="F25"/>
  <c r="E25"/>
  <c r="D25"/>
  <c r="C25"/>
  <c r="B25"/>
  <c r="A25"/>
  <c r="J24"/>
  <c r="I24"/>
  <c r="H24"/>
  <c r="G24"/>
  <c r="F24"/>
  <c r="E24"/>
  <c r="D24"/>
  <c r="C24"/>
  <c r="B24"/>
  <c r="A24"/>
  <c r="J23"/>
  <c r="I23"/>
  <c r="H23"/>
  <c r="G23"/>
  <c r="F23"/>
  <c r="E23"/>
  <c r="D23"/>
  <c r="C23"/>
  <c r="B23"/>
  <c r="A23"/>
  <c r="J22"/>
  <c r="I22"/>
  <c r="H22"/>
  <c r="G22"/>
  <c r="F22"/>
  <c r="E22"/>
  <c r="D22"/>
  <c r="C22"/>
  <c r="B22"/>
  <c r="A22"/>
  <c r="J21"/>
  <c r="I21"/>
  <c r="H21"/>
  <c r="G21"/>
  <c r="F21"/>
  <c r="E21"/>
  <c r="D21"/>
  <c r="C21"/>
  <c r="B21"/>
  <c r="A21"/>
  <c r="J20"/>
  <c r="I20"/>
  <c r="H20"/>
  <c r="G20"/>
  <c r="F20"/>
  <c r="E20"/>
  <c r="D20"/>
  <c r="C20"/>
  <c r="B20"/>
  <c r="A20"/>
  <c r="J19"/>
  <c r="I19"/>
  <c r="H19"/>
  <c r="G19"/>
  <c r="F19"/>
  <c r="E19"/>
  <c r="D19"/>
  <c r="C19"/>
  <c r="B19"/>
  <c r="A19"/>
  <c r="J18"/>
  <c r="I18"/>
  <c r="H18"/>
  <c r="G18"/>
  <c r="F18"/>
  <c r="E18"/>
  <c r="D18"/>
  <c r="C18"/>
  <c r="B18"/>
  <c r="A18"/>
  <c r="J17"/>
  <c r="I17"/>
  <c r="H17"/>
  <c r="G17"/>
  <c r="F17"/>
  <c r="E17"/>
  <c r="D17"/>
  <c r="C17"/>
  <c r="B17"/>
  <c r="A17"/>
  <c r="J16"/>
  <c r="I16"/>
  <c r="H16"/>
  <c r="G16"/>
  <c r="F16"/>
  <c r="E16"/>
  <c r="D16"/>
  <c r="C16"/>
  <c r="B16"/>
  <c r="A16"/>
  <c r="J15"/>
  <c r="I15"/>
  <c r="H15"/>
  <c r="G15"/>
  <c r="F15"/>
  <c r="E15"/>
  <c r="D15"/>
  <c r="C15"/>
  <c r="B15"/>
  <c r="A15"/>
  <c r="J14"/>
  <c r="I14"/>
  <c r="H14"/>
  <c r="G14"/>
  <c r="F14"/>
  <c r="E14"/>
  <c r="D14"/>
  <c r="C14"/>
  <c r="B14"/>
  <c r="A14"/>
  <c r="J13"/>
  <c r="I13"/>
  <c r="H13"/>
  <c r="G13"/>
  <c r="F13"/>
  <c r="E13"/>
  <c r="D13"/>
  <c r="C13"/>
  <c r="B13"/>
  <c r="A13"/>
  <c r="J12"/>
  <c r="I12"/>
  <c r="H12"/>
  <c r="G12"/>
  <c r="F12"/>
  <c r="E12"/>
  <c r="D12"/>
  <c r="C12"/>
  <c r="B12"/>
  <c r="A12"/>
  <c r="J11"/>
  <c r="I11"/>
  <c r="H11"/>
  <c r="G11"/>
  <c r="F11"/>
  <c r="E11"/>
  <c r="D11"/>
  <c r="C11"/>
  <c r="B11"/>
  <c r="A11"/>
  <c r="J10"/>
  <c r="I10"/>
  <c r="H10"/>
  <c r="G10"/>
  <c r="F10"/>
  <c r="E10"/>
  <c r="D10"/>
  <c r="C10"/>
  <c r="B10"/>
  <c r="A10"/>
  <c r="J9"/>
  <c r="I9"/>
  <c r="H9"/>
  <c r="G9"/>
  <c r="F9"/>
  <c r="E9"/>
  <c r="D9"/>
  <c r="C9"/>
  <c r="B9"/>
  <c r="A9"/>
  <c r="J8"/>
  <c r="I8"/>
  <c r="H8"/>
  <c r="G8"/>
  <c r="F8"/>
  <c r="E8"/>
  <c r="D8"/>
  <c r="C8"/>
  <c r="B8"/>
  <c r="A8"/>
  <c r="J7"/>
  <c r="I7"/>
  <c r="H7"/>
  <c r="G7"/>
  <c r="F7"/>
  <c r="E7"/>
  <c r="D7"/>
  <c r="C7"/>
  <c r="B7"/>
  <c r="A7"/>
  <c r="J6"/>
  <c r="I6"/>
  <c r="H6"/>
  <c r="G6"/>
  <c r="F6"/>
  <c r="E6"/>
  <c r="D6"/>
  <c r="C6"/>
  <c r="B6"/>
  <c r="A6"/>
  <c r="J5"/>
  <c r="I5"/>
  <c r="H5"/>
  <c r="G5"/>
  <c r="F5"/>
  <c r="E5"/>
  <c r="D5"/>
  <c r="C5"/>
  <c r="B5"/>
  <c r="A5"/>
  <c r="J4"/>
  <c r="I4"/>
  <c r="H4"/>
  <c r="G4"/>
  <c r="F4"/>
  <c r="E4"/>
  <c r="D4"/>
  <c r="C4"/>
  <c r="B4"/>
  <c r="A4"/>
  <c r="J253" i="4"/>
  <c r="I253"/>
  <c r="H253"/>
  <c r="G253"/>
  <c r="F253"/>
  <c r="E253"/>
  <c r="D253"/>
  <c r="C253"/>
  <c r="B253"/>
  <c r="A253"/>
  <c r="J252"/>
  <c r="I252"/>
  <c r="H252"/>
  <c r="G252"/>
  <c r="F252"/>
  <c r="E252"/>
  <c r="D252"/>
  <c r="C252"/>
  <c r="B252"/>
  <c r="A252"/>
  <c r="J251"/>
  <c r="I251"/>
  <c r="H251"/>
  <c r="G251"/>
  <c r="F251"/>
  <c r="E251"/>
  <c r="D251"/>
  <c r="C251"/>
  <c r="B251"/>
  <c r="A251"/>
  <c r="J250"/>
  <c r="I250"/>
  <c r="H250"/>
  <c r="G250"/>
  <c r="F250"/>
  <c r="E250"/>
  <c r="D250"/>
  <c r="C250"/>
  <c r="B250"/>
  <c r="A250"/>
  <c r="J249"/>
  <c r="I249"/>
  <c r="H249"/>
  <c r="G249"/>
  <c r="F249"/>
  <c r="E249"/>
  <c r="D249"/>
  <c r="C249"/>
  <c r="B249"/>
  <c r="A249"/>
  <c r="J248"/>
  <c r="I248"/>
  <c r="H248"/>
  <c r="G248"/>
  <c r="F248"/>
  <c r="E248"/>
  <c r="D248"/>
  <c r="C248"/>
  <c r="B248"/>
  <c r="A248"/>
  <c r="J247"/>
  <c r="I247"/>
  <c r="H247"/>
  <c r="G247"/>
  <c r="F247"/>
  <c r="E247"/>
  <c r="D247"/>
  <c r="C247"/>
  <c r="B247"/>
  <c r="A247"/>
  <c r="J246"/>
  <c r="I246"/>
  <c r="H246"/>
  <c r="G246"/>
  <c r="F246"/>
  <c r="E246"/>
  <c r="D246"/>
  <c r="C246"/>
  <c r="B246"/>
  <c r="A246"/>
  <c r="J245"/>
  <c r="I245"/>
  <c r="H245"/>
  <c r="G245"/>
  <c r="F245"/>
  <c r="E245"/>
  <c r="D245"/>
  <c r="C245"/>
  <c r="B245"/>
  <c r="A245"/>
  <c r="J244"/>
  <c r="I244"/>
  <c r="H244"/>
  <c r="G244"/>
  <c r="F244"/>
  <c r="E244"/>
  <c r="D244"/>
  <c r="C244"/>
  <c r="B244"/>
  <c r="A244"/>
  <c r="J243"/>
  <c r="I243"/>
  <c r="H243"/>
  <c r="G243"/>
  <c r="F243"/>
  <c r="E243"/>
  <c r="D243"/>
  <c r="C243"/>
  <c r="B243"/>
  <c r="A243"/>
  <c r="J242"/>
  <c r="I242"/>
  <c r="H242"/>
  <c r="G242"/>
  <c r="F242"/>
  <c r="E242"/>
  <c r="D242"/>
  <c r="C242"/>
  <c r="B242"/>
  <c r="A242"/>
  <c r="J241"/>
  <c r="I241"/>
  <c r="H241"/>
  <c r="G241"/>
  <c r="F241"/>
  <c r="E241"/>
  <c r="D241"/>
  <c r="C241"/>
  <c r="B241"/>
  <c r="A241"/>
  <c r="J240"/>
  <c r="I240"/>
  <c r="H240"/>
  <c r="G240"/>
  <c r="F240"/>
  <c r="E240"/>
  <c r="D240"/>
  <c r="C240"/>
  <c r="B240"/>
  <c r="A240"/>
  <c r="J239"/>
  <c r="I239"/>
  <c r="H239"/>
  <c r="G239"/>
  <c r="F239"/>
  <c r="E239"/>
  <c r="D239"/>
  <c r="C239"/>
  <c r="B239"/>
  <c r="A239"/>
  <c r="J238"/>
  <c r="I238"/>
  <c r="H238"/>
  <c r="G238"/>
  <c r="F238"/>
  <c r="E238"/>
  <c r="D238"/>
  <c r="C238"/>
  <c r="B238"/>
  <c r="A238"/>
  <c r="J237"/>
  <c r="I237"/>
  <c r="H237"/>
  <c r="G237"/>
  <c r="F237"/>
  <c r="E237"/>
  <c r="D237"/>
  <c r="C237"/>
  <c r="B237"/>
  <c r="A237"/>
  <c r="J236"/>
  <c r="I236"/>
  <c r="H236"/>
  <c r="G236"/>
  <c r="F236"/>
  <c r="E236"/>
  <c r="D236"/>
  <c r="C236"/>
  <c r="B236"/>
  <c r="A236"/>
  <c r="J235"/>
  <c r="I235"/>
  <c r="H235"/>
  <c r="G235"/>
  <c r="F235"/>
  <c r="E235"/>
  <c r="D235"/>
  <c r="C235"/>
  <c r="B235"/>
  <c r="A235"/>
  <c r="J234"/>
  <c r="I234"/>
  <c r="H234"/>
  <c r="G234"/>
  <c r="F234"/>
  <c r="E234"/>
  <c r="D234"/>
  <c r="C234"/>
  <c r="B234"/>
  <c r="A234"/>
  <c r="J233"/>
  <c r="I233"/>
  <c r="H233"/>
  <c r="G233"/>
  <c r="F233"/>
  <c r="E233"/>
  <c r="D233"/>
  <c r="C233"/>
  <c r="B233"/>
  <c r="A233"/>
  <c r="J232"/>
  <c r="I232"/>
  <c r="H232"/>
  <c r="G232"/>
  <c r="F232"/>
  <c r="E232"/>
  <c r="D232"/>
  <c r="C232"/>
  <c r="B232"/>
  <c r="A232"/>
  <c r="J231"/>
  <c r="I231"/>
  <c r="H231"/>
  <c r="G231"/>
  <c r="F231"/>
  <c r="E231"/>
  <c r="D231"/>
  <c r="C231"/>
  <c r="B231"/>
  <c r="A231"/>
  <c r="J230"/>
  <c r="I230"/>
  <c r="H230"/>
  <c r="G230"/>
  <c r="F230"/>
  <c r="E230"/>
  <c r="D230"/>
  <c r="C230"/>
  <c r="B230"/>
  <c r="A230"/>
  <c r="J229"/>
  <c r="I229"/>
  <c r="H229"/>
  <c r="G229"/>
  <c r="F229"/>
  <c r="E229"/>
  <c r="D229"/>
  <c r="C229"/>
  <c r="B229"/>
  <c r="A229"/>
  <c r="J228"/>
  <c r="I228"/>
  <c r="H228"/>
  <c r="G228"/>
  <c r="F228"/>
  <c r="E228"/>
  <c r="D228"/>
  <c r="C228"/>
  <c r="B228"/>
  <c r="A228"/>
  <c r="J227"/>
  <c r="I227"/>
  <c r="H227"/>
  <c r="G227"/>
  <c r="F227"/>
  <c r="E227"/>
  <c r="D227"/>
  <c r="C227"/>
  <c r="B227"/>
  <c r="A227"/>
  <c r="J226"/>
  <c r="I226"/>
  <c r="H226"/>
  <c r="G226"/>
  <c r="F226"/>
  <c r="E226"/>
  <c r="D226"/>
  <c r="C226"/>
  <c r="B226"/>
  <c r="A226"/>
  <c r="J225"/>
  <c r="I225"/>
  <c r="H225"/>
  <c r="G225"/>
  <c r="F225"/>
  <c r="E225"/>
  <c r="D225"/>
  <c r="C225"/>
  <c r="B225"/>
  <c r="A225"/>
  <c r="J224"/>
  <c r="I224"/>
  <c r="H224"/>
  <c r="G224"/>
  <c r="F224"/>
  <c r="E224"/>
  <c r="D224"/>
  <c r="C224"/>
  <c r="B224"/>
  <c r="A224"/>
  <c r="J223"/>
  <c r="I223"/>
  <c r="H223"/>
  <c r="G223"/>
  <c r="F223"/>
  <c r="E223"/>
  <c r="D223"/>
  <c r="C223"/>
  <c r="B223"/>
  <c r="A223"/>
  <c r="J222"/>
  <c r="I222"/>
  <c r="H222"/>
  <c r="G222"/>
  <c r="F222"/>
  <c r="E222"/>
  <c r="D222"/>
  <c r="C222"/>
  <c r="B222"/>
  <c r="A222"/>
  <c r="J221"/>
  <c r="I221"/>
  <c r="H221"/>
  <c r="G221"/>
  <c r="F221"/>
  <c r="E221"/>
  <c r="D221"/>
  <c r="C221"/>
  <c r="B221"/>
  <c r="A221"/>
  <c r="J220"/>
  <c r="I220"/>
  <c r="H220"/>
  <c r="G220"/>
  <c r="F220"/>
  <c r="E220"/>
  <c r="D220"/>
  <c r="C220"/>
  <c r="B220"/>
  <c r="A220"/>
  <c r="J219"/>
  <c r="I219"/>
  <c r="H219"/>
  <c r="G219"/>
  <c r="F219"/>
  <c r="E219"/>
  <c r="D219"/>
  <c r="C219"/>
  <c r="B219"/>
  <c r="A219"/>
  <c r="J218"/>
  <c r="I218"/>
  <c r="H218"/>
  <c r="G218"/>
  <c r="F218"/>
  <c r="E218"/>
  <c r="D218"/>
  <c r="C218"/>
  <c r="B218"/>
  <c r="A218"/>
  <c r="J217"/>
  <c r="I217"/>
  <c r="H217"/>
  <c r="G217"/>
  <c r="F217"/>
  <c r="E217"/>
  <c r="D217"/>
  <c r="C217"/>
  <c r="B217"/>
  <c r="A217"/>
  <c r="J216"/>
  <c r="I216"/>
  <c r="H216"/>
  <c r="G216"/>
  <c r="F216"/>
  <c r="E216"/>
  <c r="D216"/>
  <c r="C216"/>
  <c r="B216"/>
  <c r="A216"/>
  <c r="J215"/>
  <c r="I215"/>
  <c r="H215"/>
  <c r="G215"/>
  <c r="F215"/>
  <c r="E215"/>
  <c r="D215"/>
  <c r="C215"/>
  <c r="B215"/>
  <c r="A215"/>
  <c r="J214"/>
  <c r="I214"/>
  <c r="H214"/>
  <c r="G214"/>
  <c r="F214"/>
  <c r="E214"/>
  <c r="D214"/>
  <c r="C214"/>
  <c r="B214"/>
  <c r="A214"/>
  <c r="J213"/>
  <c r="I213"/>
  <c r="H213"/>
  <c r="G213"/>
  <c r="F213"/>
  <c r="E213"/>
  <c r="D213"/>
  <c r="C213"/>
  <c r="B213"/>
  <c r="A213"/>
  <c r="J212"/>
  <c r="I212"/>
  <c r="H212"/>
  <c r="G212"/>
  <c r="F212"/>
  <c r="E212"/>
  <c r="D212"/>
  <c r="C212"/>
  <c r="B212"/>
  <c r="A212"/>
  <c r="J211"/>
  <c r="I211"/>
  <c r="H211"/>
  <c r="G211"/>
  <c r="F211"/>
  <c r="E211"/>
  <c r="D211"/>
  <c r="C211"/>
  <c r="B211"/>
  <c r="A211"/>
  <c r="J210"/>
  <c r="I210"/>
  <c r="H210"/>
  <c r="G210"/>
  <c r="F210"/>
  <c r="E210"/>
  <c r="D210"/>
  <c r="C210"/>
  <c r="B210"/>
  <c r="A210"/>
  <c r="J209"/>
  <c r="I209"/>
  <c r="H209"/>
  <c r="G209"/>
  <c r="F209"/>
  <c r="E209"/>
  <c r="D209"/>
  <c r="C209"/>
  <c r="B209"/>
  <c r="A209"/>
  <c r="J208"/>
  <c r="I208"/>
  <c r="H208"/>
  <c r="G208"/>
  <c r="F208"/>
  <c r="E208"/>
  <c r="D208"/>
  <c r="C208"/>
  <c r="B208"/>
  <c r="A208"/>
  <c r="J207"/>
  <c r="I207"/>
  <c r="H207"/>
  <c r="G207"/>
  <c r="F207"/>
  <c r="E207"/>
  <c r="D207"/>
  <c r="C207"/>
  <c r="B207"/>
  <c r="A207"/>
  <c r="J206"/>
  <c r="I206"/>
  <c r="H206"/>
  <c r="G206"/>
  <c r="F206"/>
  <c r="E206"/>
  <c r="D206"/>
  <c r="C206"/>
  <c r="B206"/>
  <c r="A206"/>
  <c r="J205"/>
  <c r="I205"/>
  <c r="H205"/>
  <c r="G205"/>
  <c r="F205"/>
  <c r="E205"/>
  <c r="D205"/>
  <c r="C205"/>
  <c r="B205"/>
  <c r="A205"/>
  <c r="J204"/>
  <c r="I204"/>
  <c r="H204"/>
  <c r="G204"/>
  <c r="F204"/>
  <c r="E204"/>
  <c r="D204"/>
  <c r="C204"/>
  <c r="B204"/>
  <c r="A204"/>
  <c r="J203"/>
  <c r="I203"/>
  <c r="H203"/>
  <c r="G203"/>
  <c r="F203"/>
  <c r="E203"/>
  <c r="D203"/>
  <c r="C203"/>
  <c r="B203"/>
  <c r="A203"/>
  <c r="J202"/>
  <c r="I202"/>
  <c r="H202"/>
  <c r="G202"/>
  <c r="F202"/>
  <c r="E202"/>
  <c r="D202"/>
  <c r="C202"/>
  <c r="B202"/>
  <c r="A202"/>
  <c r="J201"/>
  <c r="I201"/>
  <c r="H201"/>
  <c r="G201"/>
  <c r="F201"/>
  <c r="E201"/>
  <c r="D201"/>
  <c r="C201"/>
  <c r="B201"/>
  <c r="A201"/>
  <c r="J200"/>
  <c r="I200"/>
  <c r="H200"/>
  <c r="G200"/>
  <c r="F200"/>
  <c r="E200"/>
  <c r="D200"/>
  <c r="C200"/>
  <c r="B200"/>
  <c r="A200"/>
  <c r="J199"/>
  <c r="I199"/>
  <c r="H199"/>
  <c r="G199"/>
  <c r="F199"/>
  <c r="E199"/>
  <c r="D199"/>
  <c r="C199"/>
  <c r="B199"/>
  <c r="A199"/>
  <c r="J198"/>
  <c r="I198"/>
  <c r="H198"/>
  <c r="G198"/>
  <c r="F198"/>
  <c r="E198"/>
  <c r="D198"/>
  <c r="C198"/>
  <c r="B198"/>
  <c r="A198"/>
  <c r="J197"/>
  <c r="I197"/>
  <c r="H197"/>
  <c r="G197"/>
  <c r="F197"/>
  <c r="E197"/>
  <c r="D197"/>
  <c r="C197"/>
  <c r="B197"/>
  <c r="A197"/>
  <c r="J196"/>
  <c r="I196"/>
  <c r="H196"/>
  <c r="G196"/>
  <c r="F196"/>
  <c r="E196"/>
  <c r="D196"/>
  <c r="C196"/>
  <c r="B196"/>
  <c r="A196"/>
  <c r="J195"/>
  <c r="I195"/>
  <c r="H195"/>
  <c r="G195"/>
  <c r="F195"/>
  <c r="E195"/>
  <c r="D195"/>
  <c r="C195"/>
  <c r="B195"/>
  <c r="A195"/>
  <c r="J194"/>
  <c r="I194"/>
  <c r="H194"/>
  <c r="G194"/>
  <c r="F194"/>
  <c r="E194"/>
  <c r="D194"/>
  <c r="C194"/>
  <c r="B194"/>
  <c r="A194"/>
  <c r="J193"/>
  <c r="I193"/>
  <c r="H193"/>
  <c r="G193"/>
  <c r="F193"/>
  <c r="E193"/>
  <c r="D193"/>
  <c r="C193"/>
  <c r="B193"/>
  <c r="A193"/>
  <c r="J192"/>
  <c r="I192"/>
  <c r="H192"/>
  <c r="G192"/>
  <c r="F192"/>
  <c r="E192"/>
  <c r="D192"/>
  <c r="C192"/>
  <c r="B192"/>
  <c r="A192"/>
  <c r="J191"/>
  <c r="I191"/>
  <c r="H191"/>
  <c r="G191"/>
  <c r="F191"/>
  <c r="E191"/>
  <c r="D191"/>
  <c r="C191"/>
  <c r="B191"/>
  <c r="A191"/>
  <c r="J190"/>
  <c r="I190"/>
  <c r="H190"/>
  <c r="G190"/>
  <c r="F190"/>
  <c r="E190"/>
  <c r="D190"/>
  <c r="C190"/>
  <c r="B190"/>
  <c r="A190"/>
  <c r="J189"/>
  <c r="I189"/>
  <c r="H189"/>
  <c r="G189"/>
  <c r="F189"/>
  <c r="E189"/>
  <c r="D189"/>
  <c r="C189"/>
  <c r="B189"/>
  <c r="A189"/>
  <c r="J188"/>
  <c r="I188"/>
  <c r="H188"/>
  <c r="G188"/>
  <c r="F188"/>
  <c r="E188"/>
  <c r="D188"/>
  <c r="C188"/>
  <c r="B188"/>
  <c r="A188"/>
  <c r="J187"/>
  <c r="I187"/>
  <c r="H187"/>
  <c r="G187"/>
  <c r="F187"/>
  <c r="E187"/>
  <c r="D187"/>
  <c r="C187"/>
  <c r="B187"/>
  <c r="A187"/>
  <c r="J186"/>
  <c r="I186"/>
  <c r="H186"/>
  <c r="G186"/>
  <c r="F186"/>
  <c r="E186"/>
  <c r="D186"/>
  <c r="C186"/>
  <c r="B186"/>
  <c r="A186"/>
  <c r="J185"/>
  <c r="I185"/>
  <c r="H185"/>
  <c r="G185"/>
  <c r="F185"/>
  <c r="E185"/>
  <c r="D185"/>
  <c r="C185"/>
  <c r="B185"/>
  <c r="A185"/>
  <c r="J184"/>
  <c r="I184"/>
  <c r="H184"/>
  <c r="G184"/>
  <c r="F184"/>
  <c r="E184"/>
  <c r="D184"/>
  <c r="C184"/>
  <c r="B184"/>
  <c r="A184"/>
  <c r="J183"/>
  <c r="I183"/>
  <c r="H183"/>
  <c r="G183"/>
  <c r="F183"/>
  <c r="E183"/>
  <c r="D183"/>
  <c r="C183"/>
  <c r="B183"/>
  <c r="A183"/>
  <c r="J182"/>
  <c r="I182"/>
  <c r="H182"/>
  <c r="G182"/>
  <c r="F182"/>
  <c r="E182"/>
  <c r="D182"/>
  <c r="C182"/>
  <c r="B182"/>
  <c r="A182"/>
  <c r="J181"/>
  <c r="I181"/>
  <c r="H181"/>
  <c r="G181"/>
  <c r="F181"/>
  <c r="E181"/>
  <c r="D181"/>
  <c r="C181"/>
  <c r="B181"/>
  <c r="A181"/>
  <c r="J180"/>
  <c r="I180"/>
  <c r="H180"/>
  <c r="G180"/>
  <c r="F180"/>
  <c r="E180"/>
  <c r="D180"/>
  <c r="C180"/>
  <c r="B180"/>
  <c r="A180"/>
  <c r="J179"/>
  <c r="I179"/>
  <c r="H179"/>
  <c r="G179"/>
  <c r="F179"/>
  <c r="E179"/>
  <c r="D179"/>
  <c r="C179"/>
  <c r="B179"/>
  <c r="A179"/>
  <c r="J178"/>
  <c r="I178"/>
  <c r="H178"/>
  <c r="G178"/>
  <c r="F178"/>
  <c r="E178"/>
  <c r="D178"/>
  <c r="C178"/>
  <c r="B178"/>
  <c r="A178"/>
  <c r="J177"/>
  <c r="I177"/>
  <c r="H177"/>
  <c r="G177"/>
  <c r="F177"/>
  <c r="E177"/>
  <c r="D177"/>
  <c r="C177"/>
  <c r="B177"/>
  <c r="A177"/>
  <c r="J176"/>
  <c r="I176"/>
  <c r="H176"/>
  <c r="G176"/>
  <c r="F176"/>
  <c r="E176"/>
  <c r="D176"/>
  <c r="C176"/>
  <c r="B176"/>
  <c r="A176"/>
  <c r="J175"/>
  <c r="I175"/>
  <c r="H175"/>
  <c r="G175"/>
  <c r="F175"/>
  <c r="E175"/>
  <c r="D175"/>
  <c r="C175"/>
  <c r="B175"/>
  <c r="A175"/>
  <c r="J174"/>
  <c r="I174"/>
  <c r="H174"/>
  <c r="G174"/>
  <c r="F174"/>
  <c r="E174"/>
  <c r="D174"/>
  <c r="C174"/>
  <c r="B174"/>
  <c r="A174"/>
  <c r="J173"/>
  <c r="I173"/>
  <c r="H173"/>
  <c r="G173"/>
  <c r="F173"/>
  <c r="E173"/>
  <c r="D173"/>
  <c r="C173"/>
  <c r="B173"/>
  <c r="A173"/>
  <c r="J172"/>
  <c r="I172"/>
  <c r="H172"/>
  <c r="G172"/>
  <c r="F172"/>
  <c r="E172"/>
  <c r="D172"/>
  <c r="C172"/>
  <c r="B172"/>
  <c r="A172"/>
  <c r="J171"/>
  <c r="I171"/>
  <c r="H171"/>
  <c r="G171"/>
  <c r="F171"/>
  <c r="E171"/>
  <c r="D171"/>
  <c r="C171"/>
  <c r="B171"/>
  <c r="A171"/>
  <c r="J170"/>
  <c r="I170"/>
  <c r="H170"/>
  <c r="G170"/>
  <c r="F170"/>
  <c r="E170"/>
  <c r="D170"/>
  <c r="C170"/>
  <c r="B170"/>
  <c r="A170"/>
  <c r="J169"/>
  <c r="I169"/>
  <c r="H169"/>
  <c r="G169"/>
  <c r="F169"/>
  <c r="E169"/>
  <c r="D169"/>
  <c r="C169"/>
  <c r="B169"/>
  <c r="A169"/>
  <c r="J168"/>
  <c r="I168"/>
  <c r="H168"/>
  <c r="G168"/>
  <c r="F168"/>
  <c r="E168"/>
  <c r="D168"/>
  <c r="C168"/>
  <c r="B168"/>
  <c r="A168"/>
  <c r="J167"/>
  <c r="I167"/>
  <c r="H167"/>
  <c r="G167"/>
  <c r="F167"/>
  <c r="E167"/>
  <c r="D167"/>
  <c r="C167"/>
  <c r="B167"/>
  <c r="A167"/>
  <c r="J166"/>
  <c r="I166"/>
  <c r="H166"/>
  <c r="G166"/>
  <c r="F166"/>
  <c r="E166"/>
  <c r="D166"/>
  <c r="C166"/>
  <c r="B166"/>
  <c r="A166"/>
  <c r="J165"/>
  <c r="I165"/>
  <c r="H165"/>
  <c r="G165"/>
  <c r="F165"/>
  <c r="E165"/>
  <c r="D165"/>
  <c r="C165"/>
  <c r="B165"/>
  <c r="A165"/>
  <c r="J164"/>
  <c r="I164"/>
  <c r="H164"/>
  <c r="G164"/>
  <c r="F164"/>
  <c r="E164"/>
  <c r="D164"/>
  <c r="C164"/>
  <c r="B164"/>
  <c r="A164"/>
  <c r="J163"/>
  <c r="I163"/>
  <c r="H163"/>
  <c r="G163"/>
  <c r="F163"/>
  <c r="E163"/>
  <c r="D163"/>
  <c r="C163"/>
  <c r="B163"/>
  <c r="A163"/>
  <c r="J162"/>
  <c r="I162"/>
  <c r="H162"/>
  <c r="G162"/>
  <c r="F162"/>
  <c r="E162"/>
  <c r="D162"/>
  <c r="C162"/>
  <c r="B162"/>
  <c r="A162"/>
  <c r="J161"/>
  <c r="I161"/>
  <c r="H161"/>
  <c r="G161"/>
  <c r="F161"/>
  <c r="E161"/>
  <c r="D161"/>
  <c r="C161"/>
  <c r="B161"/>
  <c r="A161"/>
  <c r="J160"/>
  <c r="I160"/>
  <c r="H160"/>
  <c r="G160"/>
  <c r="F160"/>
  <c r="E160"/>
  <c r="D160"/>
  <c r="C160"/>
  <c r="B160"/>
  <c r="A160"/>
  <c r="J159"/>
  <c r="I159"/>
  <c r="H159"/>
  <c r="G159"/>
  <c r="F159"/>
  <c r="E159"/>
  <c r="D159"/>
  <c r="C159"/>
  <c r="B159"/>
  <c r="A159"/>
  <c r="J158"/>
  <c r="I158"/>
  <c r="H158"/>
  <c r="G158"/>
  <c r="F158"/>
  <c r="E158"/>
  <c r="D158"/>
  <c r="C158"/>
  <c r="B158"/>
  <c r="A158"/>
  <c r="J157"/>
  <c r="I157"/>
  <c r="H157"/>
  <c r="G157"/>
  <c r="F157"/>
  <c r="E157"/>
  <c r="D157"/>
  <c r="C157"/>
  <c r="B157"/>
  <c r="A157"/>
  <c r="J156"/>
  <c r="I156"/>
  <c r="H156"/>
  <c r="G156"/>
  <c r="F156"/>
  <c r="E156"/>
  <c r="D156"/>
  <c r="C156"/>
  <c r="B156"/>
  <c r="A156"/>
  <c r="J155"/>
  <c r="I155"/>
  <c r="H155"/>
  <c r="G155"/>
  <c r="F155"/>
  <c r="E155"/>
  <c r="D155"/>
  <c r="C155"/>
  <c r="B155"/>
  <c r="A155"/>
  <c r="J154"/>
  <c r="I154"/>
  <c r="H154"/>
  <c r="G154"/>
  <c r="F154"/>
  <c r="E154"/>
  <c r="D154"/>
  <c r="C154"/>
  <c r="B154"/>
  <c r="A154"/>
  <c r="J153"/>
  <c r="I153"/>
  <c r="H153"/>
  <c r="G153"/>
  <c r="F153"/>
  <c r="E153"/>
  <c r="D153"/>
  <c r="C153"/>
  <c r="B153"/>
  <c r="A153"/>
  <c r="J152"/>
  <c r="I152"/>
  <c r="H152"/>
  <c r="G152"/>
  <c r="F152"/>
  <c r="E152"/>
  <c r="D152"/>
  <c r="C152"/>
  <c r="B152"/>
  <c r="A152"/>
  <c r="J151"/>
  <c r="I151"/>
  <c r="H151"/>
  <c r="G151"/>
  <c r="F151"/>
  <c r="E151"/>
  <c r="D151"/>
  <c r="C151"/>
  <c r="B151"/>
  <c r="A151"/>
  <c r="J150"/>
  <c r="I150"/>
  <c r="H150"/>
  <c r="G150"/>
  <c r="F150"/>
  <c r="E150"/>
  <c r="D150"/>
  <c r="C150"/>
  <c r="B150"/>
  <c r="A150"/>
  <c r="J149"/>
  <c r="I149"/>
  <c r="H149"/>
  <c r="G149"/>
  <c r="F149"/>
  <c r="E149"/>
  <c r="D149"/>
  <c r="C149"/>
  <c r="B149"/>
  <c r="A149"/>
  <c r="J148"/>
  <c r="I148"/>
  <c r="H148"/>
  <c r="G148"/>
  <c r="F148"/>
  <c r="E148"/>
  <c r="D148"/>
  <c r="C148"/>
  <c r="B148"/>
  <c r="A148"/>
  <c r="J147"/>
  <c r="I147"/>
  <c r="H147"/>
  <c r="G147"/>
  <c r="F147"/>
  <c r="E147"/>
  <c r="D147"/>
  <c r="C147"/>
  <c r="B147"/>
  <c r="A147"/>
  <c r="J146"/>
  <c r="I146"/>
  <c r="H146"/>
  <c r="G146"/>
  <c r="F146"/>
  <c r="E146"/>
  <c r="D146"/>
  <c r="C146"/>
  <c r="B146"/>
  <c r="A146"/>
  <c r="J145"/>
  <c r="I145"/>
  <c r="H145"/>
  <c r="G145"/>
  <c r="F145"/>
  <c r="E145"/>
  <c r="D145"/>
  <c r="C145"/>
  <c r="B145"/>
  <c r="A145"/>
  <c r="J144"/>
  <c r="I144"/>
  <c r="H144"/>
  <c r="G144"/>
  <c r="F144"/>
  <c r="E144"/>
  <c r="D144"/>
  <c r="C144"/>
  <c r="B144"/>
  <c r="A144"/>
  <c r="J143"/>
  <c r="I143"/>
  <c r="H143"/>
  <c r="G143"/>
  <c r="F143"/>
  <c r="E143"/>
  <c r="D143"/>
  <c r="C143"/>
  <c r="B143"/>
  <c r="A143"/>
  <c r="J142"/>
  <c r="I142"/>
  <c r="H142"/>
  <c r="G142"/>
  <c r="F142"/>
  <c r="E142"/>
  <c r="D142"/>
  <c r="C142"/>
  <c r="B142"/>
  <c r="A142"/>
  <c r="J141"/>
  <c r="I141"/>
  <c r="H141"/>
  <c r="G141"/>
  <c r="F141"/>
  <c r="E141"/>
  <c r="D141"/>
  <c r="C141"/>
  <c r="B141"/>
  <c r="A141"/>
  <c r="J140"/>
  <c r="I140"/>
  <c r="H140"/>
  <c r="G140"/>
  <c r="F140"/>
  <c r="E140"/>
  <c r="D140"/>
  <c r="C140"/>
  <c r="B140"/>
  <c r="A140"/>
  <c r="J139"/>
  <c r="I139"/>
  <c r="H139"/>
  <c r="G139"/>
  <c r="F139"/>
  <c r="E139"/>
  <c r="D139"/>
  <c r="C139"/>
  <c r="B139"/>
  <c r="A139"/>
  <c r="J138"/>
  <c r="I138"/>
  <c r="H138"/>
  <c r="G138"/>
  <c r="F138"/>
  <c r="E138"/>
  <c r="D138"/>
  <c r="C138"/>
  <c r="B138"/>
  <c r="A138"/>
  <c r="J137"/>
  <c r="I137"/>
  <c r="H137"/>
  <c r="G137"/>
  <c r="F137"/>
  <c r="E137"/>
  <c r="D137"/>
  <c r="C137"/>
  <c r="B137"/>
  <c r="A137"/>
  <c r="J136"/>
  <c r="I136"/>
  <c r="H136"/>
  <c r="G136"/>
  <c r="F136"/>
  <c r="E136"/>
  <c r="D136"/>
  <c r="C136"/>
  <c r="B136"/>
  <c r="A136"/>
  <c r="J135"/>
  <c r="I135"/>
  <c r="H135"/>
  <c r="G135"/>
  <c r="F135"/>
  <c r="E135"/>
  <c r="D135"/>
  <c r="C135"/>
  <c r="B135"/>
  <c r="A135"/>
  <c r="J134"/>
  <c r="I134"/>
  <c r="H134"/>
  <c r="G134"/>
  <c r="F134"/>
  <c r="E134"/>
  <c r="D134"/>
  <c r="C134"/>
  <c r="B134"/>
  <c r="A134"/>
  <c r="J133"/>
  <c r="I133"/>
  <c r="H133"/>
  <c r="G133"/>
  <c r="F133"/>
  <c r="E133"/>
  <c r="D133"/>
  <c r="C133"/>
  <c r="B133"/>
  <c r="A133"/>
  <c r="J132"/>
  <c r="I132"/>
  <c r="H132"/>
  <c r="G132"/>
  <c r="F132"/>
  <c r="E132"/>
  <c r="D132"/>
  <c r="C132"/>
  <c r="B132"/>
  <c r="A132"/>
  <c r="J131"/>
  <c r="I131"/>
  <c r="H131"/>
  <c r="G131"/>
  <c r="F131"/>
  <c r="E131"/>
  <c r="D131"/>
  <c r="C131"/>
  <c r="B131"/>
  <c r="A131"/>
  <c r="J130"/>
  <c r="I130"/>
  <c r="H130"/>
  <c r="G130"/>
  <c r="F130"/>
  <c r="E130"/>
  <c r="D130"/>
  <c r="C130"/>
  <c r="B130"/>
  <c r="A130"/>
  <c r="J129"/>
  <c r="I129"/>
  <c r="H129"/>
  <c r="G129"/>
  <c r="F129"/>
  <c r="E129"/>
  <c r="D129"/>
  <c r="C129"/>
  <c r="B129"/>
  <c r="A129"/>
  <c r="J128"/>
  <c r="I128"/>
  <c r="H128"/>
  <c r="G128"/>
  <c r="F128"/>
  <c r="E128"/>
  <c r="D128"/>
  <c r="C128"/>
  <c r="B128"/>
  <c r="A128"/>
  <c r="J127"/>
  <c r="I127"/>
  <c r="H127"/>
  <c r="G127"/>
  <c r="F127"/>
  <c r="E127"/>
  <c r="D127"/>
  <c r="C127"/>
  <c r="B127"/>
  <c r="A127"/>
  <c r="J126"/>
  <c r="I126"/>
  <c r="H126"/>
  <c r="G126"/>
  <c r="F126"/>
  <c r="E126"/>
  <c r="D126"/>
  <c r="C126"/>
  <c r="B126"/>
  <c r="A126"/>
  <c r="J125"/>
  <c r="I125"/>
  <c r="H125"/>
  <c r="G125"/>
  <c r="F125"/>
  <c r="E125"/>
  <c r="D125"/>
  <c r="C125"/>
  <c r="B125"/>
  <c r="A125"/>
  <c r="J124"/>
  <c r="I124"/>
  <c r="H124"/>
  <c r="G124"/>
  <c r="F124"/>
  <c r="E124"/>
  <c r="D124"/>
  <c r="C124"/>
  <c r="B124"/>
  <c r="A124"/>
  <c r="J123"/>
  <c r="I123"/>
  <c r="H123"/>
  <c r="G123"/>
  <c r="F123"/>
  <c r="E123"/>
  <c r="D123"/>
  <c r="C123"/>
  <c r="B123"/>
  <c r="A123"/>
  <c r="J122"/>
  <c r="I122"/>
  <c r="H122"/>
  <c r="G122"/>
  <c r="F122"/>
  <c r="E122"/>
  <c r="D122"/>
  <c r="C122"/>
  <c r="B122"/>
  <c r="A122"/>
  <c r="J121"/>
  <c r="I121"/>
  <c r="H121"/>
  <c r="G121"/>
  <c r="F121"/>
  <c r="E121"/>
  <c r="D121"/>
  <c r="C121"/>
  <c r="B121"/>
  <c r="A121"/>
  <c r="J120"/>
  <c r="I120"/>
  <c r="H120"/>
  <c r="G120"/>
  <c r="F120"/>
  <c r="E120"/>
  <c r="D120"/>
  <c r="C120"/>
  <c r="B120"/>
  <c r="A120"/>
  <c r="J119"/>
  <c r="I119"/>
  <c r="H119"/>
  <c r="G119"/>
  <c r="F119"/>
  <c r="E119"/>
  <c r="D119"/>
  <c r="C119"/>
  <c r="B119"/>
  <c r="A119"/>
  <c r="J118"/>
  <c r="I118"/>
  <c r="H118"/>
  <c r="G118"/>
  <c r="F118"/>
  <c r="E118"/>
  <c r="D118"/>
  <c r="C118"/>
  <c r="B118"/>
  <c r="A118"/>
  <c r="J117"/>
  <c r="I117"/>
  <c r="H117"/>
  <c r="G117"/>
  <c r="F117"/>
  <c r="E117"/>
  <c r="D117"/>
  <c r="C117"/>
  <c r="B117"/>
  <c r="A117"/>
  <c r="J116"/>
  <c r="I116"/>
  <c r="H116"/>
  <c r="G116"/>
  <c r="F116"/>
  <c r="E116"/>
  <c r="D116"/>
  <c r="C116"/>
  <c r="B116"/>
  <c r="A116"/>
  <c r="J115"/>
  <c r="I115"/>
  <c r="H115"/>
  <c r="G115"/>
  <c r="F115"/>
  <c r="E115"/>
  <c r="D115"/>
  <c r="C115"/>
  <c r="B115"/>
  <c r="A115"/>
  <c r="J114"/>
  <c r="I114"/>
  <c r="H114"/>
  <c r="G114"/>
  <c r="F114"/>
  <c r="E114"/>
  <c r="D114"/>
  <c r="C114"/>
  <c r="B114"/>
  <c r="A114"/>
  <c r="J113"/>
  <c r="I113"/>
  <c r="H113"/>
  <c r="G113"/>
  <c r="F113"/>
  <c r="E113"/>
  <c r="D113"/>
  <c r="C113"/>
  <c r="B113"/>
  <c r="A113"/>
  <c r="J112"/>
  <c r="I112"/>
  <c r="H112"/>
  <c r="G112"/>
  <c r="F112"/>
  <c r="E112"/>
  <c r="D112"/>
  <c r="C112"/>
  <c r="B112"/>
  <c r="A112"/>
  <c r="J111"/>
  <c r="I111"/>
  <c r="H111"/>
  <c r="G111"/>
  <c r="F111"/>
  <c r="E111"/>
  <c r="D111"/>
  <c r="C111"/>
  <c r="B111"/>
  <c r="A111"/>
  <c r="J110"/>
  <c r="I110"/>
  <c r="H110"/>
  <c r="G110"/>
  <c r="F110"/>
  <c r="E110"/>
  <c r="D110"/>
  <c r="C110"/>
  <c r="B110"/>
  <c r="A110"/>
  <c r="J109"/>
  <c r="I109"/>
  <c r="H109"/>
  <c r="G109"/>
  <c r="F109"/>
  <c r="E109"/>
  <c r="D109"/>
  <c r="C109"/>
  <c r="B109"/>
  <c r="A109"/>
  <c r="J108"/>
  <c r="I108"/>
  <c r="H108"/>
  <c r="G108"/>
  <c r="F108"/>
  <c r="E108"/>
  <c r="D108"/>
  <c r="C108"/>
  <c r="B108"/>
  <c r="A108"/>
  <c r="J107"/>
  <c r="I107"/>
  <c r="H107"/>
  <c r="G107"/>
  <c r="F107"/>
  <c r="E107"/>
  <c r="D107"/>
  <c r="C107"/>
  <c r="B107"/>
  <c r="A107"/>
  <c r="J106"/>
  <c r="I106"/>
  <c r="H106"/>
  <c r="G106"/>
  <c r="F106"/>
  <c r="E106"/>
  <c r="D106"/>
  <c r="C106"/>
  <c r="B106"/>
  <c r="A106"/>
  <c r="J105"/>
  <c r="I105"/>
  <c r="H105"/>
  <c r="G105"/>
  <c r="F105"/>
  <c r="E105"/>
  <c r="D105"/>
  <c r="C105"/>
  <c r="B105"/>
  <c r="A105"/>
  <c r="J104"/>
  <c r="I104"/>
  <c r="H104"/>
  <c r="G104"/>
  <c r="F104"/>
  <c r="E104"/>
  <c r="D104"/>
  <c r="C104"/>
  <c r="B104"/>
  <c r="A104"/>
  <c r="J103"/>
  <c r="I103"/>
  <c r="H103"/>
  <c r="G103"/>
  <c r="F103"/>
  <c r="E103"/>
  <c r="D103"/>
  <c r="C103"/>
  <c r="B103"/>
  <c r="A103"/>
  <c r="J102"/>
  <c r="I102"/>
  <c r="H102"/>
  <c r="G102"/>
  <c r="F102"/>
  <c r="E102"/>
  <c r="D102"/>
  <c r="C102"/>
  <c r="B102"/>
  <c r="A102"/>
  <c r="J101"/>
  <c r="I101"/>
  <c r="H101"/>
  <c r="G101"/>
  <c r="F101"/>
  <c r="E101"/>
  <c r="D101"/>
  <c r="C101"/>
  <c r="B101"/>
  <c r="A101"/>
  <c r="J100"/>
  <c r="I100"/>
  <c r="H100"/>
  <c r="G100"/>
  <c r="F100"/>
  <c r="E100"/>
  <c r="D100"/>
  <c r="C100"/>
  <c r="B100"/>
  <c r="A100"/>
  <c r="J99"/>
  <c r="I99"/>
  <c r="H99"/>
  <c r="G99"/>
  <c r="F99"/>
  <c r="E99"/>
  <c r="D99"/>
  <c r="C99"/>
  <c r="B99"/>
  <c r="A99"/>
  <c r="J98"/>
  <c r="I98"/>
  <c r="H98"/>
  <c r="G98"/>
  <c r="F98"/>
  <c r="E98"/>
  <c r="D98"/>
  <c r="C98"/>
  <c r="B98"/>
  <c r="A98"/>
  <c r="J97"/>
  <c r="I97"/>
  <c r="H97"/>
  <c r="G97"/>
  <c r="F97"/>
  <c r="E97"/>
  <c r="D97"/>
  <c r="C97"/>
  <c r="B97"/>
  <c r="A97"/>
  <c r="J96"/>
  <c r="I96"/>
  <c r="H96"/>
  <c r="G96"/>
  <c r="F96"/>
  <c r="E96"/>
  <c r="D96"/>
  <c r="C96"/>
  <c r="B96"/>
  <c r="A96"/>
  <c r="J95"/>
  <c r="I95"/>
  <c r="H95"/>
  <c r="G95"/>
  <c r="F95"/>
  <c r="E95"/>
  <c r="D95"/>
  <c r="C95"/>
  <c r="B95"/>
  <c r="A95"/>
  <c r="J94"/>
  <c r="I94"/>
  <c r="H94"/>
  <c r="G94"/>
  <c r="F94"/>
  <c r="E94"/>
  <c r="D94"/>
  <c r="C94"/>
  <c r="B94"/>
  <c r="A94"/>
  <c r="J93"/>
  <c r="I93"/>
  <c r="H93"/>
  <c r="G93"/>
  <c r="F93"/>
  <c r="E93"/>
  <c r="D93"/>
  <c r="C93"/>
  <c r="B93"/>
  <c r="A93"/>
  <c r="J92"/>
  <c r="I92"/>
  <c r="H92"/>
  <c r="G92"/>
  <c r="F92"/>
  <c r="E92"/>
  <c r="D92"/>
  <c r="C92"/>
  <c r="B92"/>
  <c r="A92"/>
  <c r="J91"/>
  <c r="I91"/>
  <c r="H91"/>
  <c r="G91"/>
  <c r="F91"/>
  <c r="E91"/>
  <c r="D91"/>
  <c r="C91"/>
  <c r="B91"/>
  <c r="A91"/>
  <c r="J90"/>
  <c r="I90"/>
  <c r="H90"/>
  <c r="G90"/>
  <c r="F90"/>
  <c r="E90"/>
  <c r="D90"/>
  <c r="C90"/>
  <c r="B90"/>
  <c r="A90"/>
  <c r="J89"/>
  <c r="I89"/>
  <c r="H89"/>
  <c r="G89"/>
  <c r="F89"/>
  <c r="E89"/>
  <c r="D89"/>
  <c r="C89"/>
  <c r="B89"/>
  <c r="A89"/>
  <c r="J88"/>
  <c r="I88"/>
  <c r="H88"/>
  <c r="G88"/>
  <c r="F88"/>
  <c r="E88"/>
  <c r="D88"/>
  <c r="C88"/>
  <c r="B88"/>
  <c r="A88"/>
  <c r="J87"/>
  <c r="I87"/>
  <c r="H87"/>
  <c r="G87"/>
  <c r="F87"/>
  <c r="E87"/>
  <c r="D87"/>
  <c r="C87"/>
  <c r="B87"/>
  <c r="A87"/>
  <c r="J86"/>
  <c r="I86"/>
  <c r="H86"/>
  <c r="G86"/>
  <c r="F86"/>
  <c r="E86"/>
  <c r="D86"/>
  <c r="C86"/>
  <c r="B86"/>
  <c r="A86"/>
  <c r="J85"/>
  <c r="I85"/>
  <c r="H85"/>
  <c r="G85"/>
  <c r="F85"/>
  <c r="E85"/>
  <c r="D85"/>
  <c r="C85"/>
  <c r="B85"/>
  <c r="A85"/>
  <c r="J84"/>
  <c r="I84"/>
  <c r="H84"/>
  <c r="G84"/>
  <c r="F84"/>
  <c r="E84"/>
  <c r="D84"/>
  <c r="C84"/>
  <c r="B84"/>
  <c r="A84"/>
  <c r="J83"/>
  <c r="I83"/>
  <c r="H83"/>
  <c r="G83"/>
  <c r="F83"/>
  <c r="E83"/>
  <c r="D83"/>
  <c r="C83"/>
  <c r="B83"/>
  <c r="A83"/>
  <c r="J82"/>
  <c r="I82"/>
  <c r="H82"/>
  <c r="G82"/>
  <c r="F82"/>
  <c r="E82"/>
  <c r="D82"/>
  <c r="C82"/>
  <c r="B82"/>
  <c r="A82"/>
  <c r="J81"/>
  <c r="I81"/>
  <c r="H81"/>
  <c r="G81"/>
  <c r="F81"/>
  <c r="E81"/>
  <c r="D81"/>
  <c r="C81"/>
  <c r="B81"/>
  <c r="A81"/>
  <c r="J80"/>
  <c r="I80"/>
  <c r="H80"/>
  <c r="G80"/>
  <c r="F80"/>
  <c r="E80"/>
  <c r="D80"/>
  <c r="C80"/>
  <c r="B80"/>
  <c r="A80"/>
  <c r="J79"/>
  <c r="I79"/>
  <c r="H79"/>
  <c r="G79"/>
  <c r="F79"/>
  <c r="E79"/>
  <c r="D79"/>
  <c r="C79"/>
  <c r="B79"/>
  <c r="A79"/>
  <c r="J78"/>
  <c r="I78"/>
  <c r="H78"/>
  <c r="G78"/>
  <c r="F78"/>
  <c r="E78"/>
  <c r="D78"/>
  <c r="C78"/>
  <c r="B78"/>
  <c r="A78"/>
  <c r="J77"/>
  <c r="I77"/>
  <c r="H77"/>
  <c r="G77"/>
  <c r="F77"/>
  <c r="E77"/>
  <c r="D77"/>
  <c r="C77"/>
  <c r="B77"/>
  <c r="A77"/>
  <c r="J76"/>
  <c r="I76"/>
  <c r="H76"/>
  <c r="G76"/>
  <c r="F76"/>
  <c r="E76"/>
  <c r="D76"/>
  <c r="C76"/>
  <c r="B76"/>
  <c r="A76"/>
  <c r="J75"/>
  <c r="I75"/>
  <c r="H75"/>
  <c r="G75"/>
  <c r="F75"/>
  <c r="E75"/>
  <c r="D75"/>
  <c r="C75"/>
  <c r="B75"/>
  <c r="A75"/>
  <c r="J74"/>
  <c r="I74"/>
  <c r="H74"/>
  <c r="G74"/>
  <c r="F74"/>
  <c r="E74"/>
  <c r="D74"/>
  <c r="C74"/>
  <c r="B74"/>
  <c r="A74"/>
  <c r="J73"/>
  <c r="I73"/>
  <c r="H73"/>
  <c r="G73"/>
  <c r="F73"/>
  <c r="E73"/>
  <c r="D73"/>
  <c r="C73"/>
  <c r="B73"/>
  <c r="A73"/>
  <c r="J72"/>
  <c r="I72"/>
  <c r="H72"/>
  <c r="G72"/>
  <c r="F72"/>
  <c r="E72"/>
  <c r="D72"/>
  <c r="C72"/>
  <c r="B72"/>
  <c r="A72"/>
  <c r="J71"/>
  <c r="I71"/>
  <c r="H71"/>
  <c r="G71"/>
  <c r="F71"/>
  <c r="E71"/>
  <c r="D71"/>
  <c r="C71"/>
  <c r="B71"/>
  <c r="A71"/>
  <c r="J70"/>
  <c r="I70"/>
  <c r="H70"/>
  <c r="G70"/>
  <c r="F70"/>
  <c r="E70"/>
  <c r="D70"/>
  <c r="C70"/>
  <c r="B70"/>
  <c r="A70"/>
  <c r="J69"/>
  <c r="I69"/>
  <c r="H69"/>
  <c r="G69"/>
  <c r="F69"/>
  <c r="E69"/>
  <c r="D69"/>
  <c r="C69"/>
  <c r="B69"/>
  <c r="A69"/>
  <c r="J68"/>
  <c r="I68"/>
  <c r="H68"/>
  <c r="G68"/>
  <c r="F68"/>
  <c r="E68"/>
  <c r="D68"/>
  <c r="C68"/>
  <c r="B68"/>
  <c r="A68"/>
  <c r="J67"/>
  <c r="I67"/>
  <c r="H67"/>
  <c r="G67"/>
  <c r="F67"/>
  <c r="E67"/>
  <c r="D67"/>
  <c r="C67"/>
  <c r="B67"/>
  <c r="A67"/>
  <c r="J66"/>
  <c r="I66"/>
  <c r="H66"/>
  <c r="G66"/>
  <c r="F66"/>
  <c r="E66"/>
  <c r="D66"/>
  <c r="C66"/>
  <c r="B66"/>
  <c r="A66"/>
  <c r="J65"/>
  <c r="I65"/>
  <c r="H65"/>
  <c r="G65"/>
  <c r="F65"/>
  <c r="E65"/>
  <c r="D65"/>
  <c r="C65"/>
  <c r="B65"/>
  <c r="A65"/>
  <c r="J64"/>
  <c r="I64"/>
  <c r="H64"/>
  <c r="G64"/>
  <c r="F64"/>
  <c r="E64"/>
  <c r="D64"/>
  <c r="C64"/>
  <c r="B64"/>
  <c r="A64"/>
  <c r="J63"/>
  <c r="I63"/>
  <c r="H63"/>
  <c r="G63"/>
  <c r="F63"/>
  <c r="E63"/>
  <c r="D63"/>
  <c r="C63"/>
  <c r="B63"/>
  <c r="A63"/>
  <c r="J62"/>
  <c r="I62"/>
  <c r="H62"/>
  <c r="G62"/>
  <c r="F62"/>
  <c r="E62"/>
  <c r="D62"/>
  <c r="C62"/>
  <c r="B62"/>
  <c r="A62"/>
  <c r="J61"/>
  <c r="I61"/>
  <c r="H61"/>
  <c r="G61"/>
  <c r="F61"/>
  <c r="E61"/>
  <c r="D61"/>
  <c r="C61"/>
  <c r="B61"/>
  <c r="A61"/>
  <c r="J60"/>
  <c r="I60"/>
  <c r="H60"/>
  <c r="G60"/>
  <c r="F60"/>
  <c r="E60"/>
  <c r="D60"/>
  <c r="C60"/>
  <c r="B60"/>
  <c r="A60"/>
  <c r="J59"/>
  <c r="I59"/>
  <c r="H59"/>
  <c r="G59"/>
  <c r="F59"/>
  <c r="E59"/>
  <c r="D59"/>
  <c r="C59"/>
  <c r="B59"/>
  <c r="A59"/>
  <c r="J58"/>
  <c r="I58"/>
  <c r="H58"/>
  <c r="G58"/>
  <c r="F58"/>
  <c r="E58"/>
  <c r="D58"/>
  <c r="C58"/>
  <c r="B58"/>
  <c r="A58"/>
  <c r="J57"/>
  <c r="I57"/>
  <c r="H57"/>
  <c r="G57"/>
  <c r="F57"/>
  <c r="E57"/>
  <c r="D57"/>
  <c r="C57"/>
  <c r="B57"/>
  <c r="A57"/>
  <c r="J56"/>
  <c r="I56"/>
  <c r="H56"/>
  <c r="G56"/>
  <c r="F56"/>
  <c r="E56"/>
  <c r="D56"/>
  <c r="C56"/>
  <c r="B56"/>
  <c r="A56"/>
  <c r="J55"/>
  <c r="I55"/>
  <c r="H55"/>
  <c r="G55"/>
  <c r="F55"/>
  <c r="E55"/>
  <c r="D55"/>
  <c r="C55"/>
  <c r="B55"/>
  <c r="A55"/>
  <c r="J54"/>
  <c r="I54"/>
  <c r="H54"/>
  <c r="G54"/>
  <c r="F54"/>
  <c r="E54"/>
  <c r="D54"/>
  <c r="C54"/>
  <c r="B54"/>
  <c r="A54"/>
  <c r="J53"/>
  <c r="I53"/>
  <c r="H53"/>
  <c r="G53"/>
  <c r="F53"/>
  <c r="E53"/>
  <c r="D53"/>
  <c r="C53"/>
  <c r="B53"/>
  <c r="A53"/>
  <c r="J52"/>
  <c r="I52"/>
  <c r="H52"/>
  <c r="G52"/>
  <c r="F52"/>
  <c r="E52"/>
  <c r="D52"/>
  <c r="C52"/>
  <c r="B52"/>
  <c r="A52"/>
  <c r="J51"/>
  <c r="I51"/>
  <c r="H51"/>
  <c r="G51"/>
  <c r="F51"/>
  <c r="E51"/>
  <c r="D51"/>
  <c r="C51"/>
  <c r="B51"/>
  <c r="A51"/>
  <c r="J50"/>
  <c r="I50"/>
  <c r="H50"/>
  <c r="G50"/>
  <c r="F50"/>
  <c r="E50"/>
  <c r="D50"/>
  <c r="C50"/>
  <c r="B50"/>
  <c r="A50"/>
  <c r="J49"/>
  <c r="I49"/>
  <c r="H49"/>
  <c r="G49"/>
  <c r="F49"/>
  <c r="E49"/>
  <c r="D49"/>
  <c r="C49"/>
  <c r="B49"/>
  <c r="A49"/>
  <c r="J48"/>
  <c r="I48"/>
  <c r="H48"/>
  <c r="G48"/>
  <c r="F48"/>
  <c r="E48"/>
  <c r="D48"/>
  <c r="C48"/>
  <c r="B48"/>
  <c r="A48"/>
  <c r="J47"/>
  <c r="I47"/>
  <c r="H47"/>
  <c r="G47"/>
  <c r="F47"/>
  <c r="E47"/>
  <c r="D47"/>
  <c r="C47"/>
  <c r="B47"/>
  <c r="A47"/>
  <c r="J46"/>
  <c r="I46"/>
  <c r="H46"/>
  <c r="G46"/>
  <c r="F46"/>
  <c r="E46"/>
  <c r="D46"/>
  <c r="C46"/>
  <c r="B46"/>
  <c r="A46"/>
  <c r="J45"/>
  <c r="I45"/>
  <c r="H45"/>
  <c r="G45"/>
  <c r="F45"/>
  <c r="E45"/>
  <c r="D45"/>
  <c r="C45"/>
  <c r="B45"/>
  <c r="A45"/>
  <c r="J44"/>
  <c r="I44"/>
  <c r="H44"/>
  <c r="G44"/>
  <c r="F44"/>
  <c r="E44"/>
  <c r="D44"/>
  <c r="C44"/>
  <c r="B44"/>
  <c r="A44"/>
  <c r="J43"/>
  <c r="I43"/>
  <c r="H43"/>
  <c r="G43"/>
  <c r="F43"/>
  <c r="E43"/>
  <c r="D43"/>
  <c r="C43"/>
  <c r="B43"/>
  <c r="A43"/>
  <c r="J42"/>
  <c r="I42"/>
  <c r="H42"/>
  <c r="G42"/>
  <c r="F42"/>
  <c r="E42"/>
  <c r="D42"/>
  <c r="C42"/>
  <c r="B42"/>
  <c r="A42"/>
  <c r="J41"/>
  <c r="I41"/>
  <c r="H41"/>
  <c r="G41"/>
  <c r="F41"/>
  <c r="E41"/>
  <c r="D41"/>
  <c r="C41"/>
  <c r="B41"/>
  <c r="A41"/>
  <c r="J40"/>
  <c r="I40"/>
  <c r="H40"/>
  <c r="G40"/>
  <c r="F40"/>
  <c r="E40"/>
  <c r="D40"/>
  <c r="C40"/>
  <c r="B40"/>
  <c r="A40"/>
  <c r="J39"/>
  <c r="I39"/>
  <c r="H39"/>
  <c r="G39"/>
  <c r="F39"/>
  <c r="E39"/>
  <c r="D39"/>
  <c r="C39"/>
  <c r="B39"/>
  <c r="A39"/>
  <c r="J38"/>
  <c r="I38"/>
  <c r="H38"/>
  <c r="G38"/>
  <c r="F38"/>
  <c r="E38"/>
  <c r="D38"/>
  <c r="C38"/>
  <c r="B38"/>
  <c r="A38"/>
  <c r="J37"/>
  <c r="I37"/>
  <c r="H37"/>
  <c r="G37"/>
  <c r="F37"/>
  <c r="E37"/>
  <c r="D37"/>
  <c r="C37"/>
  <c r="B37"/>
  <c r="A37"/>
  <c r="J36"/>
  <c r="I36"/>
  <c r="H36"/>
  <c r="G36"/>
  <c r="F36"/>
  <c r="E36"/>
  <c r="D36"/>
  <c r="C36"/>
  <c r="B36"/>
  <c r="A36"/>
  <c r="J35"/>
  <c r="I35"/>
  <c r="H35"/>
  <c r="G35"/>
  <c r="F35"/>
  <c r="E35"/>
  <c r="D35"/>
  <c r="C35"/>
  <c r="B35"/>
  <c r="A35"/>
  <c r="J34"/>
  <c r="I34"/>
  <c r="H34"/>
  <c r="G34"/>
  <c r="F34"/>
  <c r="E34"/>
  <c r="D34"/>
  <c r="C34"/>
  <c r="B34"/>
  <c r="A34"/>
  <c r="J33"/>
  <c r="I33"/>
  <c r="H33"/>
  <c r="G33"/>
  <c r="F33"/>
  <c r="E33"/>
  <c r="D33"/>
  <c r="C33"/>
  <c r="B33"/>
  <c r="A33"/>
  <c r="J32"/>
  <c r="I32"/>
  <c r="H32"/>
  <c r="G32"/>
  <c r="F32"/>
  <c r="E32"/>
  <c r="D32"/>
  <c r="C32"/>
  <c r="B32"/>
  <c r="A32"/>
  <c r="J31"/>
  <c r="I31"/>
  <c r="H31"/>
  <c r="G31"/>
  <c r="F31"/>
  <c r="E31"/>
  <c r="D31"/>
  <c r="C31"/>
  <c r="B31"/>
  <c r="A31"/>
  <c r="J30"/>
  <c r="I30"/>
  <c r="H30"/>
  <c r="G30"/>
  <c r="F30"/>
  <c r="E30"/>
  <c r="D30"/>
  <c r="C30"/>
  <c r="B30"/>
  <c r="A30"/>
  <c r="J29"/>
  <c r="I29"/>
  <c r="H29"/>
  <c r="G29"/>
  <c r="F29"/>
  <c r="E29"/>
  <c r="D29"/>
  <c r="C29"/>
  <c r="B29"/>
  <c r="A29"/>
  <c r="J28"/>
  <c r="I28"/>
  <c r="H28"/>
  <c r="G28"/>
  <c r="F28"/>
  <c r="E28"/>
  <c r="D28"/>
  <c r="C28"/>
  <c r="B28"/>
  <c r="A28"/>
  <c r="J27"/>
  <c r="I27"/>
  <c r="H27"/>
  <c r="G27"/>
  <c r="F27"/>
  <c r="E27"/>
  <c r="D27"/>
  <c r="C27"/>
  <c r="B27"/>
  <c r="A27"/>
  <c r="J26"/>
  <c r="I26"/>
  <c r="H26"/>
  <c r="G26"/>
  <c r="F26"/>
  <c r="E26"/>
  <c r="D26"/>
  <c r="C26"/>
  <c r="B26"/>
  <c r="A26"/>
  <c r="J25"/>
  <c r="I25"/>
  <c r="H25"/>
  <c r="G25"/>
  <c r="F25"/>
  <c r="E25"/>
  <c r="D25"/>
  <c r="C25"/>
  <c r="B25"/>
  <c r="A25"/>
  <c r="J24"/>
  <c r="I24"/>
  <c r="H24"/>
  <c r="G24"/>
  <c r="F24"/>
  <c r="E24"/>
  <c r="D24"/>
  <c r="C24"/>
  <c r="B24"/>
  <c r="A24"/>
  <c r="J23"/>
  <c r="I23"/>
  <c r="H23"/>
  <c r="G23"/>
  <c r="F23"/>
  <c r="E23"/>
  <c r="D23"/>
  <c r="C23"/>
  <c r="B23"/>
  <c r="A23"/>
  <c r="J22"/>
  <c r="I22"/>
  <c r="H22"/>
  <c r="G22"/>
  <c r="F22"/>
  <c r="E22"/>
  <c r="D22"/>
  <c r="C22"/>
  <c r="B22"/>
  <c r="A22"/>
  <c r="J21"/>
  <c r="I21"/>
  <c r="H21"/>
  <c r="G21"/>
  <c r="F21"/>
  <c r="E21"/>
  <c r="D21"/>
  <c r="C21"/>
  <c r="B21"/>
  <c r="A21"/>
  <c r="J20"/>
  <c r="I20"/>
  <c r="H20"/>
  <c r="G20"/>
  <c r="F20"/>
  <c r="E20"/>
  <c r="D20"/>
  <c r="C20"/>
  <c r="B20"/>
  <c r="A20"/>
  <c r="J19"/>
  <c r="I19"/>
  <c r="H19"/>
  <c r="G19"/>
  <c r="F19"/>
  <c r="E19"/>
  <c r="D19"/>
  <c r="C19"/>
  <c r="B19"/>
  <c r="A19"/>
  <c r="J18"/>
  <c r="I18"/>
  <c r="H18"/>
  <c r="G18"/>
  <c r="F18"/>
  <c r="E18"/>
  <c r="D18"/>
  <c r="C18"/>
  <c r="B18"/>
  <c r="A18"/>
  <c r="J17"/>
  <c r="I17"/>
  <c r="H17"/>
  <c r="G17"/>
  <c r="F17"/>
  <c r="E17"/>
  <c r="D17"/>
  <c r="C17"/>
  <c r="B17"/>
  <c r="A17"/>
  <c r="J16"/>
  <c r="I16"/>
  <c r="H16"/>
  <c r="G16"/>
  <c r="F16"/>
  <c r="E16"/>
  <c r="D16"/>
  <c r="C16"/>
  <c r="B16"/>
  <c r="A16"/>
  <c r="J15"/>
  <c r="I15"/>
  <c r="H15"/>
  <c r="G15"/>
  <c r="F15"/>
  <c r="E15"/>
  <c r="D15"/>
  <c r="C15"/>
  <c r="B15"/>
  <c r="A15"/>
  <c r="J14"/>
  <c r="I14"/>
  <c r="H14"/>
  <c r="G14"/>
  <c r="F14"/>
  <c r="E14"/>
  <c r="D14"/>
  <c r="C14"/>
  <c r="B14"/>
  <c r="A14"/>
  <c r="J13"/>
  <c r="I13"/>
  <c r="H13"/>
  <c r="G13"/>
  <c r="F13"/>
  <c r="E13"/>
  <c r="D13"/>
  <c r="C13"/>
  <c r="B13"/>
  <c r="A13"/>
  <c r="J12"/>
  <c r="I12"/>
  <c r="H12"/>
  <c r="G12"/>
  <c r="F12"/>
  <c r="E12"/>
  <c r="D12"/>
  <c r="C12"/>
  <c r="B12"/>
  <c r="A12"/>
  <c r="J11"/>
  <c r="I11"/>
  <c r="H11"/>
  <c r="G11"/>
  <c r="F11"/>
  <c r="E11"/>
  <c r="D11"/>
  <c r="C11"/>
  <c r="B11"/>
  <c r="A11"/>
  <c r="J10"/>
  <c r="I10"/>
  <c r="H10"/>
  <c r="G10"/>
  <c r="F10"/>
  <c r="E10"/>
  <c r="D10"/>
  <c r="C10"/>
  <c r="B10"/>
  <c r="A10"/>
  <c r="J9"/>
  <c r="I9"/>
  <c r="H9"/>
  <c r="G9"/>
  <c r="F9"/>
  <c r="E9"/>
  <c r="D9"/>
  <c r="C9"/>
  <c r="B9"/>
  <c r="A9"/>
  <c r="J8"/>
  <c r="I8"/>
  <c r="H8"/>
  <c r="G8"/>
  <c r="F8"/>
  <c r="E8"/>
  <c r="D8"/>
  <c r="C8"/>
  <c r="B8"/>
  <c r="A8"/>
  <c r="J7"/>
  <c r="I7"/>
  <c r="H7"/>
  <c r="G7"/>
  <c r="F7"/>
  <c r="E7"/>
  <c r="D7"/>
  <c r="C7"/>
  <c r="B7"/>
  <c r="A7"/>
  <c r="J6"/>
  <c r="I6"/>
  <c r="H6"/>
  <c r="G6"/>
  <c r="F6"/>
  <c r="E6"/>
  <c r="D6"/>
  <c r="C6"/>
  <c r="B6"/>
  <c r="A6"/>
  <c r="J5"/>
  <c r="I5"/>
  <c r="H5"/>
  <c r="G5"/>
  <c r="F5"/>
  <c r="E5"/>
  <c r="D5"/>
  <c r="C5"/>
  <c r="B5"/>
  <c r="A5"/>
  <c r="J4"/>
  <c r="I4"/>
  <c r="H4"/>
  <c r="G4"/>
  <c r="F4"/>
  <c r="E4"/>
  <c r="D4"/>
  <c r="C4"/>
  <c r="B4"/>
  <c r="A4"/>
  <c r="J5" i="2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4"/>
  <c r="B4"/>
  <c r="A4"/>
  <c r="L16" i="6"/>
  <c r="L18" s="1"/>
  <c r="G54"/>
  <c r="G49"/>
  <c r="H49" s="1"/>
  <c r="G48"/>
  <c r="G45"/>
  <c r="H45" s="1"/>
  <c r="G44"/>
  <c r="H44" s="1"/>
  <c r="G43"/>
  <c r="H43" s="1"/>
  <c r="G42"/>
  <c r="K42"/>
  <c r="L42" s="1"/>
  <c r="G31"/>
  <c r="K31"/>
  <c r="H42"/>
  <c r="K43"/>
  <c r="L43" s="1"/>
  <c r="K44"/>
  <c r="L44" s="1"/>
  <c r="K45"/>
  <c r="L45" s="1"/>
  <c r="K46"/>
  <c r="L46" s="1"/>
  <c r="K48"/>
  <c r="L48" s="1"/>
  <c r="K49"/>
  <c r="L49" s="1"/>
  <c r="K54"/>
  <c r="K56" s="1"/>
  <c r="Y29"/>
  <c r="X29"/>
  <c r="L26"/>
  <c r="H26"/>
  <c r="L60" s="1"/>
  <c r="V16"/>
  <c r="V15"/>
  <c r="V14"/>
  <c r="V13"/>
  <c r="V12"/>
  <c r="V11"/>
  <c r="V10"/>
  <c r="V9"/>
  <c r="N7"/>
  <c r="Z30" s="1"/>
  <c r="H60"/>
  <c r="G56"/>
  <c r="E237" i="2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8"/>
  <c r="E239"/>
  <c r="E240"/>
  <c r="E241"/>
  <c r="E242"/>
  <c r="E243"/>
  <c r="E244"/>
  <c r="E245"/>
  <c r="E246"/>
  <c r="E247"/>
  <c r="E248"/>
  <c r="E249"/>
  <c r="E250"/>
  <c r="E251"/>
  <c r="E252"/>
  <c r="E253"/>
  <c r="E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H48" i="6" l="1"/>
  <c r="H55"/>
  <c r="H56" s="1"/>
  <c r="Q21"/>
  <c r="Q30" s="1"/>
  <c r="Y30"/>
  <c r="H33" s="1"/>
  <c r="L27"/>
  <c r="AB30"/>
  <c r="X30"/>
  <c r="W28"/>
  <c r="W29" s="1"/>
  <c r="W30" s="1"/>
  <c r="AA30"/>
  <c r="L33" s="1"/>
  <c r="X21"/>
  <c r="W21"/>
  <c r="AA21"/>
  <c r="AB21"/>
  <c r="Y21"/>
  <c r="Z21"/>
  <c r="X32"/>
  <c r="AA37"/>
  <c r="Y36"/>
  <c r="AB33"/>
  <c r="Z35"/>
  <c r="Y35"/>
  <c r="W32"/>
  <c r="AB34"/>
  <c r="W31"/>
  <c r="Y33"/>
  <c r="X31"/>
  <c r="AA38"/>
  <c r="Z36"/>
  <c r="Y34"/>
  <c r="H58" l="1"/>
  <c r="H59" s="1"/>
  <c r="H61" s="1"/>
  <c r="B64"/>
  <c r="B63"/>
  <c r="Z39"/>
  <c r="Z40"/>
  <c r="AB39"/>
  <c r="AB40"/>
  <c r="AA40"/>
  <c r="AA39"/>
  <c r="X39"/>
  <c r="X40"/>
  <c r="Y39"/>
  <c r="W40"/>
  <c r="Y40"/>
  <c r="W39"/>
  <c r="L32" l="1"/>
  <c r="L34"/>
  <c r="H34"/>
  <c r="Y41" s="1"/>
  <c r="H32"/>
  <c r="X43"/>
  <c r="W43" l="1"/>
  <c r="Y42"/>
  <c r="Y43" s="1"/>
  <c r="Z46"/>
  <c r="Y45"/>
  <c r="AB46"/>
  <c r="W46"/>
  <c r="AA46"/>
  <c r="L38" s="1"/>
  <c r="L54" s="1"/>
  <c r="L56" s="1"/>
  <c r="L58" s="1"/>
  <c r="L59" s="1"/>
  <c r="L61" s="1"/>
  <c r="X46"/>
  <c r="Y44"/>
  <c r="Y46" s="1"/>
  <c r="AA43"/>
  <c r="Z43"/>
  <c r="AB43"/>
  <c r="H38" l="1"/>
  <c r="H54" s="1"/>
</calcChain>
</file>

<file path=xl/sharedStrings.xml><?xml version="1.0" encoding="utf-8"?>
<sst xmlns="http://schemas.openxmlformats.org/spreadsheetml/2006/main" count="301" uniqueCount="135">
  <si>
    <t>Retirement Age</t>
  </si>
  <si>
    <t>KOPERASI MAX TENURE</t>
  </si>
  <si>
    <t>RM</t>
  </si>
  <si>
    <t>Total Charges</t>
  </si>
  <si>
    <t>Months</t>
  </si>
  <si>
    <t>Installment Advance</t>
  </si>
  <si>
    <t>%</t>
  </si>
  <si>
    <t>KWPPA &amp; Sinking Fund</t>
  </si>
  <si>
    <t>Stamp Duty</t>
  </si>
  <si>
    <t>Membership Fee Advance</t>
  </si>
  <si>
    <t>Charity Contribution @ Khairat</t>
  </si>
  <si>
    <t>Coop Share</t>
  </si>
  <si>
    <t>Processing Fee</t>
  </si>
  <si>
    <t>Membership Registration</t>
  </si>
  <si>
    <t>CIMB</t>
  </si>
  <si>
    <t>Bank Rakyat</t>
  </si>
  <si>
    <t>MBSB</t>
  </si>
  <si>
    <t>Maybank</t>
  </si>
  <si>
    <t>Fund</t>
  </si>
  <si>
    <t>CHARGES DETAIL</t>
  </si>
  <si>
    <t>KOPUTRI</t>
  </si>
  <si>
    <t>Koperasi</t>
  </si>
  <si>
    <t>Loan Calculation Applied by Customer</t>
  </si>
  <si>
    <t>KOPERASI CHARGES DETAILS</t>
  </si>
  <si>
    <t>Monthly Installment</t>
  </si>
  <si>
    <t>Year</t>
  </si>
  <si>
    <t>Requested Tenure(s)</t>
  </si>
  <si>
    <t>Requested Loan Amount</t>
  </si>
  <si>
    <t>Max Tenure</t>
  </si>
  <si>
    <t>Max Loan Eligibility</t>
  </si>
  <si>
    <t>Eligible Deduction</t>
  </si>
  <si>
    <t>CHECK MEMBERSHIP STATUS</t>
  </si>
  <si>
    <t>Max Loan Eligible</t>
  </si>
  <si>
    <t>Grand Total of Eligible Deduction</t>
  </si>
  <si>
    <t>Total</t>
  </si>
  <si>
    <t>Installment Amount</t>
  </si>
  <si>
    <t>Settlement Amount</t>
  </si>
  <si>
    <t>Bank / Koperasi / Other Financial Instituition</t>
  </si>
  <si>
    <t>Total Eligible Deduction</t>
  </si>
  <si>
    <t>In-Transit</t>
  </si>
  <si>
    <t>Max Eligible Deduction</t>
  </si>
  <si>
    <t>Existing Deduction</t>
  </si>
  <si>
    <t>Salary &amp; Fixed Allowances</t>
  </si>
  <si>
    <t>ELIGIBILITY CALCULATION</t>
  </si>
  <si>
    <t>Name</t>
  </si>
  <si>
    <t>APPLICANT INFORMATION</t>
  </si>
  <si>
    <t>Personal Financing Calculator</t>
  </si>
  <si>
    <t>Rate</t>
  </si>
  <si>
    <t>Tenure/Amount</t>
  </si>
  <si>
    <t>Employer</t>
  </si>
  <si>
    <t>-</t>
  </si>
  <si>
    <t>NO</t>
  </si>
  <si>
    <t>Membership Status</t>
  </si>
  <si>
    <t>#</t>
  </si>
  <si>
    <t># AGE RETIRED</t>
  </si>
  <si>
    <t># MAX DEDUCTION</t>
  </si>
  <si>
    <t># EXISTING MEMBER</t>
  </si>
  <si>
    <t>●</t>
  </si>
  <si>
    <t>○</t>
  </si>
  <si>
    <t>□</t>
  </si>
  <si>
    <t>▪</t>
  </si>
  <si>
    <t>◊</t>
  </si>
  <si>
    <t>⌂</t>
  </si>
  <si>
    <r>
      <t xml:space="preserve">D.O.B </t>
    </r>
    <r>
      <rPr>
        <sz val="9"/>
        <color theme="1" tint="0.249977111117893"/>
        <rFont val="Century Gothic"/>
        <family val="2"/>
      </rPr>
      <t>(dd/mm/yyyy)</t>
    </r>
    <r>
      <rPr>
        <sz val="10"/>
        <color theme="1" tint="0.249977111117893"/>
        <rFont val="Century Gothic"/>
        <family val="2"/>
      </rPr>
      <t xml:space="preserve"> | Age</t>
    </r>
  </si>
  <si>
    <t>Note:</t>
  </si>
  <si>
    <t xml:space="preserve">Dealer : </t>
  </si>
  <si>
    <t>Net Financing Amount After Settlement :</t>
  </si>
  <si>
    <t>Net Financing Amount Before Settlement :</t>
  </si>
  <si>
    <t>Less:  Settlement Amount :</t>
  </si>
  <si>
    <t>This Personal Financing Loan Calculator is provided for illustrative purpose only. The results represented in this calculation are estimates only and should be used only as a reference. Final decision subject to Koperasi &amp; Bank evaluation and approval.</t>
  </si>
  <si>
    <t>IF YOU HAPPEN TO READ THIS NOTICE, THIS EXCEL CALCULATION HAS BEEN TAMPERED AND WE DO NOT GUARANTEE THE EXACT OUTPUT TO MATCH KOPERASI CALCULATION.</t>
  </si>
  <si>
    <t>CONTACT KHAIRUL 019-4001148 OR NAQIUDDIN 011-19215276 IF YOU FOUND OUT ANY DISCREPANCIES OR ISSUES WITH THIS CALCULATOR.</t>
  </si>
  <si>
    <t>KOPERASI BERSATU TENAGA (KOBETA)   |   6.90%</t>
  </si>
  <si>
    <t>KOPERASI BERSATU TENAGA (KOBETA)   |   5.99%</t>
  </si>
  <si>
    <t>KOPERASI UKHWAH   |   4.35% / 4.99%</t>
  </si>
  <si>
    <t>MIN Loan Tenure</t>
  </si>
  <si>
    <t>MAX Loan Tenure</t>
  </si>
  <si>
    <t>MAX Loan Amount</t>
  </si>
  <si>
    <t>MAX Age Allowed at End of Financing (EOF)</t>
  </si>
  <si>
    <t>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|</t>
  </si>
  <si>
    <t>UKHWAH</t>
  </si>
  <si>
    <t>KOBETA</t>
  </si>
  <si>
    <t>Occupation</t>
  </si>
  <si>
    <t>YES</t>
  </si>
  <si>
    <t>Existing Koperasi Membership Status</t>
  </si>
  <si>
    <t>KOPERASI PUTRI TERBILANG (KOPUTRI)   |   5.90%</t>
  </si>
  <si>
    <t>CREATED BY KHAIRUL &amp; NAQIUDDIN</t>
  </si>
  <si>
    <t>Settlement Charges</t>
  </si>
  <si>
    <t>No.</t>
  </si>
  <si>
    <t>n/a</t>
  </si>
  <si>
    <t>/////////////////////////////////////////////////////////////////////////////////////////////////////////////////////////////////////////////////////////////////////////////////////////////////////////////////////////////////////////////////////////////////////////</t>
  </si>
  <si>
    <t>Internal Overlap = 5K or 20% (whichever is higher); External Overlap = 10%; from Financing Amount</t>
  </si>
  <si>
    <t>A</t>
  </si>
  <si>
    <t>SUSB-KHAIRUL</t>
  </si>
  <si>
    <t># Detect Overlap</t>
  </si>
  <si>
    <t># Koputri Selected</t>
  </si>
  <si>
    <t>B</t>
  </si>
  <si>
    <t># Show KoPutri Alert</t>
  </si>
  <si>
    <t>`</t>
  </si>
  <si>
    <t>KOPERASI BERSATU TENAGA (KOBETA)   |   7.80% - Special Case Only</t>
  </si>
  <si>
    <t>// Calculator prepared by Naqiuddin 011-19215276 &amp; Khairul 019-4001148</t>
  </si>
  <si>
    <t>!! Refinancing / Overlap Detected !!   Please Observe KoPutri Guideline on Minimum Nett Financing Amount:</t>
  </si>
  <si>
    <t>Kobeta Stamp Duty</t>
  </si>
  <si>
    <t># KoBeTa Selected</t>
  </si>
  <si>
    <t>If KoBeTa</t>
  </si>
  <si>
    <t>Installment w/o BPA</t>
  </si>
  <si>
    <t>Check if Existing Customer</t>
  </si>
  <si>
    <t>Decide Rate</t>
  </si>
  <si>
    <t>Rev. 2.6a | 18.12.2019</t>
  </si>
  <si>
    <r>
      <t xml:space="preserve">UKHWAH : </t>
    </r>
    <r>
      <rPr>
        <b/>
        <i/>
        <sz val="10"/>
        <color theme="0"/>
        <rFont val="Calibri"/>
        <family val="2"/>
        <scheme val="minor"/>
      </rPr>
      <t>Cash-i</t>
    </r>
  </si>
  <si>
    <r>
      <t xml:space="preserve">UKHWAH : </t>
    </r>
    <r>
      <rPr>
        <b/>
        <i/>
        <sz val="10"/>
        <color theme="0"/>
        <rFont val="Calibri"/>
        <family val="2"/>
        <scheme val="minor"/>
      </rPr>
      <t>Speed-i</t>
    </r>
  </si>
  <si>
    <r>
      <t xml:space="preserve">KOBETA : </t>
    </r>
    <r>
      <rPr>
        <b/>
        <i/>
        <sz val="10"/>
        <color theme="0"/>
        <rFont val="Calibri"/>
        <family val="2"/>
        <scheme val="minor"/>
      </rPr>
      <t>Cash-i</t>
    </r>
  </si>
  <si>
    <r>
      <t xml:space="preserve">KOBETA : </t>
    </r>
    <r>
      <rPr>
        <b/>
        <i/>
        <sz val="10"/>
        <color theme="0"/>
        <rFont val="Calibri"/>
        <family val="2"/>
        <scheme val="minor"/>
      </rPr>
      <t>Speed-i</t>
    </r>
  </si>
  <si>
    <r>
      <t xml:space="preserve">KOPUTRI : </t>
    </r>
    <r>
      <rPr>
        <b/>
        <i/>
        <sz val="10"/>
        <color theme="0"/>
        <rFont val="Calibri"/>
        <family val="2"/>
        <scheme val="minor"/>
      </rPr>
      <t>KoPutri-i</t>
    </r>
  </si>
  <si>
    <r>
      <t xml:space="preserve">KOBETA : </t>
    </r>
    <r>
      <rPr>
        <b/>
        <i/>
        <sz val="10"/>
        <color theme="0"/>
        <rFont val="Calibri"/>
        <family val="2"/>
        <scheme val="minor"/>
      </rPr>
      <t>7.80%</t>
    </r>
  </si>
  <si>
    <r>
      <rPr>
        <b/>
        <sz val="10"/>
        <color theme="0"/>
        <rFont val="Calibri"/>
        <family val="2"/>
        <scheme val="minor"/>
      </rPr>
      <t>IDENTIFY</t>
    </r>
    <r>
      <rPr>
        <sz val="10"/>
        <color theme="0"/>
        <rFont val="Calibri"/>
        <family val="2"/>
        <scheme val="minor"/>
      </rPr>
      <t xml:space="preserve"> Lowest Retirement Age or EOF</t>
    </r>
  </si>
  <si>
    <r>
      <rPr>
        <b/>
        <sz val="10"/>
        <color theme="0"/>
        <rFont val="Calibri"/>
        <family val="2"/>
        <scheme val="minor"/>
      </rPr>
      <t>IDENTIFY</t>
    </r>
    <r>
      <rPr>
        <sz val="10"/>
        <color theme="0"/>
        <rFont val="Calibri"/>
        <family val="2"/>
        <scheme val="minor"/>
      </rPr>
      <t xml:space="preserve"> Max Eligible Tenure (Year)</t>
    </r>
  </si>
  <si>
    <r>
      <rPr>
        <b/>
        <sz val="10"/>
        <color theme="0"/>
        <rFont val="Calibri"/>
        <family val="2"/>
        <scheme val="minor"/>
      </rPr>
      <t>CALCULATE</t>
    </r>
    <r>
      <rPr>
        <sz val="10"/>
        <color theme="0"/>
        <rFont val="Calibri"/>
        <family val="2"/>
        <scheme val="minor"/>
      </rPr>
      <t xml:space="preserve"> Max Eligible Amount  </t>
    </r>
    <r>
      <rPr>
        <b/>
        <sz val="10"/>
        <color theme="0"/>
        <rFont val="Calibri"/>
        <family val="2"/>
        <scheme val="minor"/>
      </rPr>
      <t>[Ukhwah]</t>
    </r>
  </si>
  <si>
    <r>
      <rPr>
        <b/>
        <sz val="10"/>
        <color theme="0"/>
        <rFont val="Calibri"/>
        <family val="2"/>
        <scheme val="minor"/>
      </rPr>
      <t>CALCULATE</t>
    </r>
    <r>
      <rPr>
        <sz val="10"/>
        <color theme="0"/>
        <rFont val="Calibri"/>
        <family val="2"/>
        <scheme val="minor"/>
      </rPr>
      <t xml:space="preserve"> Installment Amount </t>
    </r>
    <r>
      <rPr>
        <b/>
        <sz val="10"/>
        <color theme="0"/>
        <rFont val="Calibri"/>
        <family val="2"/>
        <scheme val="minor"/>
      </rPr>
      <t>[Ukhwah]</t>
    </r>
  </si>
  <si>
    <r>
      <rPr>
        <b/>
        <sz val="10"/>
        <color theme="0"/>
        <rFont val="Calibri"/>
        <family val="2"/>
        <scheme val="minor"/>
      </rPr>
      <t>CALCULATE</t>
    </r>
    <r>
      <rPr>
        <sz val="10"/>
        <color theme="0"/>
        <rFont val="Calibri"/>
        <family val="2"/>
        <scheme val="minor"/>
      </rPr>
      <t xml:space="preserve"> Max Eligible Amount  </t>
    </r>
    <r>
      <rPr>
        <b/>
        <sz val="10"/>
        <color theme="0"/>
        <rFont val="Calibri"/>
        <family val="2"/>
        <scheme val="minor"/>
      </rPr>
      <t>[Kobeta - 6.90]</t>
    </r>
  </si>
  <si>
    <r>
      <rPr>
        <b/>
        <sz val="10"/>
        <color theme="0"/>
        <rFont val="Calibri"/>
        <family val="2"/>
        <scheme val="minor"/>
      </rPr>
      <t>CALCULATE</t>
    </r>
    <r>
      <rPr>
        <sz val="10"/>
        <color theme="0"/>
        <rFont val="Calibri"/>
        <family val="2"/>
        <scheme val="minor"/>
      </rPr>
      <t xml:space="preserve"> Installment Amount  </t>
    </r>
    <r>
      <rPr>
        <b/>
        <sz val="10"/>
        <color theme="0"/>
        <rFont val="Calibri"/>
        <family val="2"/>
        <scheme val="minor"/>
      </rPr>
      <t>[Kobeta - 6.90]</t>
    </r>
  </si>
  <si>
    <r>
      <rPr>
        <b/>
        <sz val="10"/>
        <color theme="0"/>
        <rFont val="Calibri"/>
        <family val="2"/>
        <scheme val="minor"/>
      </rPr>
      <t>CALCULATE</t>
    </r>
    <r>
      <rPr>
        <sz val="10"/>
        <color theme="0"/>
        <rFont val="Calibri"/>
        <family val="2"/>
        <scheme val="minor"/>
      </rPr>
      <t xml:space="preserve"> Max Eligible Amount  </t>
    </r>
    <r>
      <rPr>
        <b/>
        <sz val="10"/>
        <color theme="0"/>
        <rFont val="Calibri"/>
        <family val="2"/>
        <scheme val="minor"/>
      </rPr>
      <t>[Kobeta - 5.99]</t>
    </r>
  </si>
  <si>
    <r>
      <rPr>
        <b/>
        <sz val="10"/>
        <color theme="0"/>
        <rFont val="Calibri"/>
        <family val="2"/>
        <scheme val="minor"/>
      </rPr>
      <t>CALCULATE</t>
    </r>
    <r>
      <rPr>
        <sz val="10"/>
        <color theme="0"/>
        <rFont val="Calibri"/>
        <family val="2"/>
        <scheme val="minor"/>
      </rPr>
      <t xml:space="preserve"> Installment Amount  </t>
    </r>
    <r>
      <rPr>
        <b/>
        <sz val="10"/>
        <color theme="0"/>
        <rFont val="Calibri"/>
        <family val="2"/>
        <scheme val="minor"/>
      </rPr>
      <t>[Kobeta - 5.99]</t>
    </r>
  </si>
  <si>
    <r>
      <rPr>
        <b/>
        <sz val="10"/>
        <color theme="0"/>
        <rFont val="Calibri"/>
        <family val="2"/>
        <scheme val="minor"/>
      </rPr>
      <t>CALCULATE</t>
    </r>
    <r>
      <rPr>
        <sz val="10"/>
        <color theme="0"/>
        <rFont val="Calibri"/>
        <family val="2"/>
        <scheme val="minor"/>
      </rPr>
      <t xml:space="preserve"> Max Eligible Amount  </t>
    </r>
    <r>
      <rPr>
        <b/>
        <sz val="10"/>
        <color theme="0"/>
        <rFont val="Calibri"/>
        <family val="2"/>
        <scheme val="minor"/>
      </rPr>
      <t>[KoPutri - 5.90]</t>
    </r>
  </si>
  <si>
    <r>
      <rPr>
        <b/>
        <sz val="10"/>
        <color theme="0"/>
        <rFont val="Calibri"/>
        <family val="2"/>
        <scheme val="minor"/>
      </rPr>
      <t>CALCULATE</t>
    </r>
    <r>
      <rPr>
        <sz val="10"/>
        <color theme="0"/>
        <rFont val="Calibri"/>
        <family val="2"/>
        <scheme val="minor"/>
      </rPr>
      <t xml:space="preserve"> Installment Amount  </t>
    </r>
    <r>
      <rPr>
        <b/>
        <sz val="10"/>
        <color theme="0"/>
        <rFont val="Calibri"/>
        <family val="2"/>
        <scheme val="minor"/>
      </rPr>
      <t>[KoPutri - 5.90]</t>
    </r>
  </si>
  <si>
    <r>
      <rPr>
        <b/>
        <sz val="10"/>
        <color theme="0"/>
        <rFont val="Calibri"/>
        <family val="2"/>
        <scheme val="minor"/>
      </rPr>
      <t>IDENTIFY &amp; VERIFIED</t>
    </r>
    <r>
      <rPr>
        <sz val="10"/>
        <color theme="0"/>
        <rFont val="Calibri"/>
        <family val="2"/>
        <scheme val="minor"/>
      </rPr>
      <t xml:space="preserve"> Max Eligible Amount</t>
    </r>
  </si>
  <si>
    <r>
      <rPr>
        <b/>
        <sz val="10"/>
        <color theme="0"/>
        <rFont val="Calibri"/>
        <family val="2"/>
        <scheme val="minor"/>
      </rPr>
      <t xml:space="preserve">IDENTIFY &amp; VERIFIED </t>
    </r>
    <r>
      <rPr>
        <sz val="10"/>
        <color theme="0"/>
        <rFont val="Calibri"/>
        <family val="2"/>
        <scheme val="minor"/>
      </rPr>
      <t>Max Installment Amount</t>
    </r>
  </si>
  <si>
    <r>
      <rPr>
        <b/>
        <sz val="10"/>
        <color theme="0"/>
        <rFont val="Calibri"/>
        <family val="2"/>
        <scheme val="minor"/>
      </rPr>
      <t>A : FIND</t>
    </r>
    <r>
      <rPr>
        <sz val="10"/>
        <color theme="0"/>
        <rFont val="Calibri"/>
        <family val="2"/>
        <scheme val="minor"/>
      </rPr>
      <t xml:space="preserve"> Installment of Requested Amount if </t>
    </r>
    <r>
      <rPr>
        <b/>
        <sz val="10"/>
        <color theme="0"/>
        <rFont val="Calibri"/>
        <family val="2"/>
        <scheme val="minor"/>
      </rPr>
      <t>[Kobeta - 6.90]</t>
    </r>
  </si>
  <si>
    <r>
      <rPr>
        <b/>
        <sz val="10"/>
        <color theme="0"/>
        <rFont val="Calibri"/>
        <family val="2"/>
        <scheme val="minor"/>
      </rPr>
      <t>A : FIND</t>
    </r>
    <r>
      <rPr>
        <sz val="10"/>
        <color theme="0"/>
        <rFont val="Calibri"/>
        <family val="2"/>
        <scheme val="minor"/>
      </rPr>
      <t xml:space="preserve"> Installment of Requested Amount if </t>
    </r>
    <r>
      <rPr>
        <b/>
        <sz val="10"/>
        <color theme="0"/>
        <rFont val="Calibri"/>
        <family val="2"/>
        <scheme val="minor"/>
      </rPr>
      <t>[Kobeta - 5.99]</t>
    </r>
  </si>
  <si>
    <r>
      <rPr>
        <b/>
        <sz val="10"/>
        <color theme="0"/>
        <rFont val="Calibri"/>
        <family val="2"/>
        <scheme val="minor"/>
      </rPr>
      <t xml:space="preserve">A : VERIFY </t>
    </r>
    <r>
      <rPr>
        <sz val="10"/>
        <color theme="0"/>
        <rFont val="Calibri"/>
        <family val="2"/>
        <scheme val="minor"/>
      </rPr>
      <t>Installment of Requested Amount</t>
    </r>
  </si>
  <si>
    <r>
      <rPr>
        <b/>
        <sz val="10"/>
        <color theme="0"/>
        <rFont val="Calibri"/>
        <family val="2"/>
        <scheme val="minor"/>
      </rPr>
      <t>B : FIND</t>
    </r>
    <r>
      <rPr>
        <sz val="10"/>
        <color theme="0"/>
        <rFont val="Calibri"/>
        <family val="2"/>
        <scheme val="minor"/>
      </rPr>
      <t xml:space="preserve"> Installment of Requested Amount if </t>
    </r>
    <r>
      <rPr>
        <b/>
        <sz val="10"/>
        <color theme="0"/>
        <rFont val="Calibri"/>
        <family val="2"/>
        <scheme val="minor"/>
      </rPr>
      <t>[Kobeta - 6.90]</t>
    </r>
  </si>
  <si>
    <r>
      <rPr>
        <b/>
        <sz val="10"/>
        <color theme="0"/>
        <rFont val="Calibri"/>
        <family val="2"/>
        <scheme val="minor"/>
      </rPr>
      <t>B : FIND</t>
    </r>
    <r>
      <rPr>
        <sz val="10"/>
        <color theme="0"/>
        <rFont val="Calibri"/>
        <family val="2"/>
        <scheme val="minor"/>
      </rPr>
      <t xml:space="preserve"> Installment of Requested Amount if </t>
    </r>
    <r>
      <rPr>
        <b/>
        <sz val="10"/>
        <color theme="0"/>
        <rFont val="Calibri"/>
        <family val="2"/>
        <scheme val="minor"/>
      </rPr>
      <t>[Kobeta - 5.99]</t>
    </r>
  </si>
  <si>
    <r>
      <rPr>
        <b/>
        <sz val="10"/>
        <color theme="0"/>
        <rFont val="Calibri"/>
        <family val="2"/>
        <scheme val="minor"/>
      </rPr>
      <t xml:space="preserve">B : VERIFY </t>
    </r>
    <r>
      <rPr>
        <sz val="10"/>
        <color theme="0"/>
        <rFont val="Calibri"/>
        <family val="2"/>
        <scheme val="minor"/>
      </rPr>
      <t>Installment of Requested Amount</t>
    </r>
  </si>
  <si>
    <t>KOBETA : Speed-i</t>
  </si>
  <si>
    <t>MOHAMAD RIDHZUAN BIN ZAINAL AZIM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</si>
</sst>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&quot;RM&quot;#,##0;[Red]\-&quot;RM&quot;#,##0"/>
    <numFmt numFmtId="165" formatCode="_-* #,##0.00_-;\-* #,##0.00_-;_-* &quot;-&quot;??_-;_-@_-"/>
    <numFmt numFmtId="166" formatCode="_(* #,##0_);_(* \(#,##0\);_(* &quot;-&quot;??_);_(@_)"/>
    <numFmt numFmtId="167" formatCode="[$RM-4409]#,##0.00"/>
    <numFmt numFmtId="168" formatCode="[$-14409]dd/mm/yyyy;@"/>
    <numFmt numFmtId="169" formatCode="######\-##\-####"/>
    <numFmt numFmtId="170" formatCode="#,##0.00_ ;[Red]\-#,##0.00\ "/>
    <numFmt numFmtId="171" formatCode="_(* #,##0.0000_);_(* \(#,##0.0000\);_(* &quot;-&quot;??_);_(@_)"/>
  </numFmts>
  <fonts count="48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rgb="FF000000"/>
      <name val="Calibri"/>
      <family val="2"/>
    </font>
    <font>
      <b/>
      <sz val="14"/>
      <name val="Century Gothic"/>
      <family val="2"/>
    </font>
    <font>
      <sz val="14"/>
      <color rgb="FF000000"/>
      <name val="Century Gothic"/>
      <family val="2"/>
    </font>
    <font>
      <b/>
      <sz val="11"/>
      <color theme="0"/>
      <name val="Century Gothic"/>
      <family val="2"/>
    </font>
    <font>
      <sz val="10"/>
      <color theme="1"/>
      <name val="Century Gothic"/>
      <family val="2"/>
    </font>
    <font>
      <sz val="10"/>
      <color theme="1" tint="0.249977111117893"/>
      <name val="Century Gothic"/>
      <family val="2"/>
    </font>
    <font>
      <b/>
      <sz val="10"/>
      <color theme="1"/>
      <name val="Century Gothic"/>
      <family val="2"/>
    </font>
    <font>
      <b/>
      <sz val="10"/>
      <color rgb="FFFFFF00"/>
      <name val="Century Gothic"/>
      <family val="2"/>
    </font>
    <font>
      <sz val="11"/>
      <color theme="1"/>
      <name val="Century Gothic"/>
      <family val="2"/>
    </font>
    <font>
      <sz val="10.5"/>
      <color theme="1"/>
      <name val="Century Gothic"/>
      <family val="2"/>
    </font>
    <font>
      <b/>
      <sz val="10.5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name val="Century Gothic"/>
      <family val="2"/>
    </font>
    <font>
      <sz val="9"/>
      <color theme="1" tint="0.249977111117893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  <font>
      <b/>
      <sz val="10"/>
      <name val="Century Gothic"/>
      <family val="2"/>
    </font>
    <font>
      <sz val="11"/>
      <name val="Century Gothic"/>
      <family val="2"/>
    </font>
    <font>
      <b/>
      <sz val="11"/>
      <color rgb="FF000000"/>
      <name val="Century Gothic"/>
      <family val="2"/>
    </font>
    <font>
      <sz val="9"/>
      <color theme="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sz val="8"/>
      <color theme="1"/>
      <name val="Century Gothic"/>
      <family val="2"/>
    </font>
    <font>
      <b/>
      <sz val="11"/>
      <color theme="0"/>
      <name val="Calibri"/>
      <family val="2"/>
      <scheme val="minor"/>
    </font>
    <font>
      <b/>
      <sz val="12"/>
      <color rgb="FFFFFF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0" tint="-0.249977111117893"/>
      <name val="Courier New"/>
      <family val="3"/>
    </font>
    <font>
      <b/>
      <sz val="12"/>
      <color rgb="FF0070C0"/>
      <name val="Calibri"/>
      <family val="2"/>
      <scheme val="minor"/>
    </font>
    <font>
      <i/>
      <sz val="8"/>
      <color theme="0" tint="-0.249977111117893"/>
      <name val="Century Gothic"/>
      <family val="2"/>
    </font>
    <font>
      <b/>
      <sz val="9"/>
      <color rgb="FFFF0000"/>
      <name val="Century Gothic"/>
      <family val="2"/>
    </font>
    <font>
      <i/>
      <sz val="9"/>
      <color theme="1"/>
      <name val="Calibri"/>
      <family val="2"/>
      <scheme val="minor"/>
    </font>
    <font>
      <i/>
      <sz val="10"/>
      <color theme="0" tint="-0.34998626667073579"/>
      <name val="Century Gothic"/>
      <family val="2"/>
    </font>
    <font>
      <sz val="10"/>
      <color theme="0" tint="-0.34998626667073579"/>
      <name val="Century Gothic"/>
      <family val="2"/>
    </font>
    <font>
      <sz val="9"/>
      <color theme="0" tint="-0.34998626667073579"/>
      <name val="Century Gothic"/>
      <family val="2"/>
    </font>
    <font>
      <sz val="8"/>
      <color theme="0" tint="-0.34998626667073579"/>
      <name val="Century Gothic"/>
      <family val="2"/>
    </font>
    <font>
      <i/>
      <sz val="8"/>
      <color theme="0" tint="-0.34998626667073579"/>
      <name val="Century Gothic"/>
      <family val="2"/>
    </font>
    <font>
      <i/>
      <sz val="9"/>
      <color theme="0" tint="-0.34998626667073579"/>
      <name val="Century Gothic"/>
      <family val="2"/>
    </font>
    <font>
      <sz val="10"/>
      <color theme="0"/>
      <name val="Calibri"/>
      <family val="2"/>
      <scheme val="minor"/>
    </font>
    <font>
      <b/>
      <sz val="10"/>
      <color theme="0"/>
      <name val="Lucida Sans"/>
      <family val="2"/>
    </font>
    <font>
      <b/>
      <i/>
      <sz val="10"/>
      <color theme="0"/>
      <name val="Calibri"/>
      <family val="2"/>
      <scheme val="minor"/>
    </font>
    <font>
      <sz val="10"/>
      <color theme="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206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8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1">
    <xf numFmtId="0" fontId="0" fillId="0" borderId="0" xfId="0"/>
    <xf numFmtId="0" fontId="3" fillId="0" borderId="0" xfId="0" applyFont="1"/>
    <xf numFmtId="0" fontId="12" fillId="0" borderId="0" xfId="0" applyFont="1" applyAlignment="1" applyProtection="1">
      <alignment horizontal="center"/>
    </xf>
    <xf numFmtId="0" fontId="12" fillId="0" borderId="0" xfId="0" applyFont="1" applyProtection="1"/>
    <xf numFmtId="0" fontId="5" fillId="0" borderId="0" xfId="0" applyFont="1" applyProtection="1"/>
    <xf numFmtId="0" fontId="5" fillId="0" borderId="0" xfId="0" applyFont="1" applyAlignment="1" applyProtection="1">
      <alignment horizontal="center"/>
    </xf>
    <xf numFmtId="0" fontId="9" fillId="0" borderId="0" xfId="3" applyFont="1" applyAlignment="1" applyProtection="1">
      <alignment vertical="top"/>
    </xf>
    <xf numFmtId="0" fontId="10" fillId="0" borderId="0" xfId="3" applyFont="1" applyAlignment="1" applyProtection="1"/>
    <xf numFmtId="0" fontId="25" fillId="0" borderId="0" xfId="3" applyFont="1" applyAlignment="1" applyProtection="1">
      <alignment horizontal="center" vertical="center"/>
    </xf>
    <xf numFmtId="0" fontId="12" fillId="0" borderId="14" xfId="0" applyFont="1" applyBorder="1" applyAlignment="1" applyProtection="1">
      <alignment horizontal="left" vertical="center"/>
    </xf>
    <xf numFmtId="1" fontId="12" fillId="0" borderId="1" xfId="0" applyNumberFormat="1" applyFont="1" applyBorder="1" applyAlignment="1" applyProtection="1">
      <alignment horizontal="center" vertical="center"/>
    </xf>
    <xf numFmtId="0" fontId="12" fillId="0" borderId="8" xfId="0" applyFont="1" applyBorder="1" applyAlignment="1" applyProtection="1">
      <alignment horizontal="left" vertical="center"/>
    </xf>
    <xf numFmtId="0" fontId="6" fillId="0" borderId="0" xfId="0" applyFont="1" applyProtection="1"/>
    <xf numFmtId="0" fontId="12" fillId="0" borderId="15" xfId="0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horizontal="left" vertical="center"/>
    </xf>
    <xf numFmtId="0" fontId="12" fillId="3" borderId="10" xfId="0" applyFont="1" applyFill="1" applyBorder="1" applyAlignment="1" applyProtection="1">
      <alignment vertical="center"/>
    </xf>
    <xf numFmtId="0" fontId="12" fillId="3" borderId="0" xfId="0" applyFont="1" applyFill="1" applyBorder="1" applyAlignment="1" applyProtection="1">
      <alignment vertical="center"/>
    </xf>
    <xf numFmtId="0" fontId="12" fillId="3" borderId="9" xfId="0" applyFont="1" applyFill="1" applyBorder="1" applyAlignment="1" applyProtection="1">
      <alignment vertical="center"/>
    </xf>
    <xf numFmtId="0" fontId="14" fillId="0" borderId="3" xfId="0" applyFont="1" applyBorder="1" applyAlignment="1" applyProtection="1">
      <alignment vertical="center"/>
    </xf>
    <xf numFmtId="167" fontId="22" fillId="0" borderId="1" xfId="0" applyNumberFormat="1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167" fontId="23" fillId="0" borderId="1" xfId="0" applyNumberFormat="1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vertical="center"/>
    </xf>
    <xf numFmtId="0" fontId="23" fillId="0" borderId="1" xfId="0" applyFont="1" applyBorder="1" applyAlignment="1" applyProtection="1">
      <alignment horizontal="center" vertical="center"/>
    </xf>
    <xf numFmtId="0" fontId="22" fillId="0" borderId="1" xfId="0" applyFont="1" applyBorder="1" applyAlignment="1" applyProtection="1">
      <alignment horizontal="center" vertical="center"/>
    </xf>
    <xf numFmtId="0" fontId="15" fillId="0" borderId="3" xfId="0" applyFont="1" applyFill="1" applyBorder="1" applyAlignment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29" fillId="0" borderId="1" xfId="0" applyFont="1" applyBorder="1" applyAlignment="1" applyProtection="1">
      <alignment horizontal="center" vertical="center"/>
    </xf>
    <xf numFmtId="0" fontId="24" fillId="5" borderId="1" xfId="0" applyFont="1" applyFill="1" applyBorder="1" applyAlignment="1" applyProtection="1">
      <alignment horizontal="center" vertical="center"/>
    </xf>
    <xf numFmtId="0" fontId="24" fillId="6" borderId="1" xfId="0" applyFont="1" applyFill="1" applyBorder="1" applyAlignment="1" applyProtection="1">
      <alignment horizontal="center" vertical="center"/>
    </xf>
    <xf numFmtId="0" fontId="24" fillId="7" borderId="1" xfId="0" applyFont="1" applyFill="1" applyBorder="1" applyAlignment="1" applyProtection="1">
      <alignment horizontal="center" vertical="center"/>
    </xf>
    <xf numFmtId="0" fontId="27" fillId="0" borderId="0" xfId="0" applyFont="1" applyProtection="1"/>
    <xf numFmtId="0" fontId="33" fillId="0" borderId="0" xfId="0" applyFont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center"/>
    </xf>
    <xf numFmtId="0" fontId="35" fillId="0" borderId="0" xfId="0" applyFont="1" applyAlignment="1" applyProtection="1">
      <alignment horizontal="right" vertical="top"/>
    </xf>
    <xf numFmtId="0" fontId="35" fillId="0" borderId="0" xfId="0" applyFont="1" applyAlignment="1" applyProtection="1">
      <alignment horizontal="right"/>
    </xf>
    <xf numFmtId="10" fontId="30" fillId="4" borderId="1" xfId="0" applyNumberFormat="1" applyFont="1" applyFill="1" applyBorder="1" applyProtection="1">
      <protection hidden="1"/>
    </xf>
    <xf numFmtId="0" fontId="30" fillId="4" borderId="1" xfId="0" applyFont="1" applyFill="1" applyBorder="1" applyProtection="1">
      <protection hidden="1"/>
    </xf>
    <xf numFmtId="3" fontId="0" fillId="0" borderId="1" xfId="1" applyNumberFormat="1" applyFont="1" applyBorder="1" applyProtection="1">
      <protection hidden="1"/>
    </xf>
    <xf numFmtId="3" fontId="3" fillId="0" borderId="1" xfId="1" applyNumberFormat="1" applyFont="1" applyBorder="1" applyProtection="1">
      <protection hidden="1"/>
    </xf>
    <xf numFmtId="166" fontId="0" fillId="0" borderId="1" xfId="1" applyNumberFormat="1" applyFont="1" applyBorder="1" applyProtection="1">
      <protection hidden="1"/>
    </xf>
    <xf numFmtId="166" fontId="3" fillId="0" borderId="1" xfId="1" applyNumberFormat="1" applyFont="1" applyBorder="1" applyProtection="1">
      <protection hidden="1"/>
    </xf>
    <xf numFmtId="166" fontId="0" fillId="3" borderId="1" xfId="1" applyNumberFormat="1" applyFont="1" applyFill="1" applyBorder="1" applyProtection="1">
      <protection hidden="1"/>
    </xf>
    <xf numFmtId="0" fontId="12" fillId="0" borderId="7" xfId="0" applyFont="1" applyBorder="1" applyAlignment="1" applyProtection="1">
      <alignment vertical="center"/>
    </xf>
    <xf numFmtId="0" fontId="12" fillId="0" borderId="6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horizontal="left" vertical="center" indent="1"/>
    </xf>
    <xf numFmtId="167" fontId="12" fillId="0" borderId="3" xfId="0" applyNumberFormat="1" applyFont="1" applyBorder="1" applyAlignment="1" applyProtection="1">
      <alignment horizontal="left" vertical="center" indent="1"/>
    </xf>
    <xf numFmtId="0" fontId="12" fillId="0" borderId="3" xfId="0" applyFont="1" applyBorder="1" applyAlignment="1" applyProtection="1">
      <alignment horizontal="left" vertical="center" indent="1"/>
    </xf>
    <xf numFmtId="0" fontId="12" fillId="0" borderId="3" xfId="0" applyFont="1" applyFill="1" applyBorder="1" applyAlignment="1" applyProtection="1">
      <alignment horizontal="left" vertical="center" indent="1"/>
    </xf>
    <xf numFmtId="0" fontId="17" fillId="0" borderId="3" xfId="0" applyFont="1" applyBorder="1" applyAlignment="1" applyProtection="1">
      <alignment horizontal="left" vertical="center" indent="1"/>
    </xf>
    <xf numFmtId="0" fontId="17" fillId="0" borderId="3" xfId="0" applyFont="1" applyFill="1" applyBorder="1" applyAlignment="1" applyProtection="1">
      <alignment horizontal="left" vertical="center" indent="1"/>
    </xf>
    <xf numFmtId="0" fontId="23" fillId="0" borderId="1" xfId="0" applyFont="1" applyBorder="1" applyAlignment="1" applyProtection="1">
      <alignment horizontal="center" vertical="center" shrinkToFit="1"/>
    </xf>
    <xf numFmtId="1" fontId="23" fillId="0" borderId="1" xfId="0" applyNumberFormat="1" applyFont="1" applyBorder="1" applyAlignment="1" applyProtection="1">
      <alignment horizontal="center" vertical="center" shrinkToFit="1"/>
    </xf>
    <xf numFmtId="0" fontId="18" fillId="0" borderId="4" xfId="0" applyFont="1" applyBorder="1" applyAlignment="1" applyProtection="1">
      <alignment horizontal="left" vertical="center" indent="1"/>
    </xf>
    <xf numFmtId="0" fontId="12" fillId="0" borderId="4" xfId="0" applyFont="1" applyBorder="1" applyAlignment="1" applyProtection="1">
      <alignment horizontal="left" vertical="center" indent="1"/>
    </xf>
    <xf numFmtId="0" fontId="12" fillId="0" borderId="3" xfId="0" applyFont="1" applyBorder="1" applyAlignment="1" applyProtection="1">
      <alignment horizontal="left" vertical="center" indent="1"/>
    </xf>
    <xf numFmtId="0" fontId="38" fillId="0" borderId="4" xfId="0" applyFont="1" applyBorder="1" applyAlignment="1" applyProtection="1">
      <alignment horizontal="left" vertical="center" indent="4"/>
    </xf>
    <xf numFmtId="0" fontId="38" fillId="0" borderId="3" xfId="0" applyFont="1" applyBorder="1" applyAlignment="1" applyProtection="1">
      <alignment horizontal="left" vertical="center" indent="1"/>
    </xf>
    <xf numFmtId="0" fontId="39" fillId="0" borderId="4" xfId="0" applyFont="1" applyBorder="1" applyAlignment="1" applyProtection="1">
      <alignment horizontal="left" vertical="center" indent="1"/>
    </xf>
    <xf numFmtId="0" fontId="39" fillId="0" borderId="3" xfId="0" applyFont="1" applyFill="1" applyBorder="1" applyAlignment="1" applyProtection="1">
      <alignment horizontal="left" vertical="center" indent="1"/>
    </xf>
    <xf numFmtId="0" fontId="40" fillId="0" borderId="1" xfId="0" applyFont="1" applyBorder="1" applyAlignment="1" applyProtection="1">
      <alignment horizontal="center" vertical="center"/>
    </xf>
    <xf numFmtId="0" fontId="40" fillId="0" borderId="1" xfId="0" applyFont="1" applyBorder="1" applyAlignment="1" applyProtection="1">
      <alignment horizontal="center" vertical="center" shrinkToFit="1"/>
    </xf>
    <xf numFmtId="0" fontId="41" fillId="0" borderId="1" xfId="0" applyFont="1" applyBorder="1" applyAlignment="1" applyProtection="1">
      <alignment horizontal="center" vertical="center"/>
    </xf>
    <xf numFmtId="0" fontId="38" fillId="0" borderId="3" xfId="0" applyFont="1" applyFill="1" applyBorder="1" applyAlignment="1" applyProtection="1">
      <alignment horizontal="left" vertical="center" indent="1"/>
    </xf>
    <xf numFmtId="0" fontId="42" fillId="0" borderId="1" xfId="0" applyFont="1" applyBorder="1" applyAlignment="1" applyProtection="1">
      <alignment horizontal="center" vertical="center"/>
    </xf>
    <xf numFmtId="0" fontId="43" fillId="0" borderId="1" xfId="0" applyFont="1" applyBorder="1" applyAlignment="1" applyProtection="1">
      <alignment horizontal="center" vertical="center" shrinkToFit="1"/>
    </xf>
    <xf numFmtId="3" fontId="44" fillId="0" borderId="0" xfId="0" applyNumberFormat="1" applyFont="1" applyFill="1" applyAlignment="1" applyProtection="1">
      <alignment horizontal="center"/>
      <protection hidden="1"/>
    </xf>
    <xf numFmtId="3" fontId="44" fillId="0" borderId="0" xfId="1" applyNumberFormat="1" applyFont="1" applyFill="1" applyAlignment="1" applyProtection="1">
      <alignment horizontal="center"/>
      <protection hidden="1"/>
    </xf>
    <xf numFmtId="0" fontId="44" fillId="0" borderId="0" xfId="0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hidden="1"/>
    </xf>
    <xf numFmtId="0" fontId="44" fillId="0" borderId="0" xfId="0" applyFont="1" applyFill="1" applyAlignment="1" applyProtection="1">
      <alignment horizontal="center" vertical="center"/>
      <protection hidden="1"/>
    </xf>
    <xf numFmtId="0" fontId="44" fillId="0" borderId="0" xfId="0" applyFont="1" applyFill="1" applyAlignment="1" applyProtection="1">
      <alignment horizontal="center"/>
    </xf>
    <xf numFmtId="0" fontId="32" fillId="0" borderId="0" xfId="0" applyFont="1" applyFill="1" applyProtection="1">
      <protection hidden="1"/>
    </xf>
    <xf numFmtId="0" fontId="45" fillId="0" borderId="0" xfId="0" applyFont="1" applyFill="1" applyAlignment="1" applyProtection="1">
      <alignment vertical="center"/>
      <protection hidden="1"/>
    </xf>
    <xf numFmtId="0" fontId="45" fillId="0" borderId="0" xfId="0" applyFont="1" applyFill="1" applyAlignment="1" applyProtection="1">
      <alignment vertical="top"/>
      <protection hidden="1"/>
    </xf>
    <xf numFmtId="0" fontId="44" fillId="0" borderId="0" xfId="0" applyFont="1" applyFill="1" applyProtection="1"/>
    <xf numFmtId="0" fontId="7" fillId="0" borderId="0" xfId="0" applyFont="1" applyFill="1" applyAlignment="1" applyProtection="1">
      <alignment horizontal="center"/>
      <protection hidden="1"/>
    </xf>
    <xf numFmtId="0" fontId="7" fillId="0" borderId="0" xfId="0" applyFont="1" applyFill="1" applyProtection="1">
      <protection hidden="1"/>
    </xf>
    <xf numFmtId="0" fontId="7" fillId="0" borderId="0" xfId="0" applyFont="1" applyFill="1" applyAlignment="1" applyProtection="1">
      <alignment horizontal="center" vertical="center"/>
      <protection hidden="1"/>
    </xf>
    <xf numFmtId="164" fontId="44" fillId="0" borderId="0" xfId="0" applyNumberFormat="1" applyFont="1" applyFill="1" applyAlignment="1" applyProtection="1">
      <alignment horizontal="center"/>
      <protection hidden="1"/>
    </xf>
    <xf numFmtId="9" fontId="44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1" fontId="44" fillId="0" borderId="0" xfId="0" applyNumberFormat="1" applyFont="1" applyFill="1" applyAlignment="1" applyProtection="1">
      <alignment horizontal="center"/>
      <protection hidden="1"/>
    </xf>
    <xf numFmtId="0" fontId="44" fillId="0" borderId="0" xfId="0" applyFont="1" applyFill="1" applyAlignment="1" applyProtection="1">
      <alignment horizontal="right"/>
      <protection hidden="1"/>
    </xf>
    <xf numFmtId="0" fontId="47" fillId="0" borderId="0" xfId="0" applyFont="1" applyFill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left"/>
      <protection hidden="1"/>
    </xf>
    <xf numFmtId="3" fontId="44" fillId="0" borderId="0" xfId="1" applyNumberFormat="1" applyFont="1" applyFill="1" applyAlignment="1" applyProtection="1">
      <alignment horizontal="center" vertical="center"/>
      <protection hidden="1"/>
    </xf>
    <xf numFmtId="3" fontId="44" fillId="0" borderId="0" xfId="0" applyNumberFormat="1" applyFont="1" applyFill="1" applyAlignment="1" applyProtection="1">
      <alignment horizontal="center" vertical="center"/>
      <protection hidden="1"/>
    </xf>
    <xf numFmtId="0" fontId="44" fillId="0" borderId="0" xfId="0" applyFont="1" applyFill="1" applyAlignment="1" applyProtection="1">
      <alignment horizontal="left"/>
      <protection hidden="1"/>
    </xf>
    <xf numFmtId="165" fontId="44" fillId="0" borderId="0" xfId="0" applyNumberFormat="1" applyFont="1" applyFill="1" applyAlignment="1" applyProtection="1">
      <protection hidden="1"/>
    </xf>
    <xf numFmtId="0" fontId="7" fillId="0" borderId="0" xfId="0" quotePrefix="1" applyFont="1" applyFill="1" applyAlignment="1" applyProtection="1">
      <alignment horizontal="left"/>
      <protection hidden="1"/>
    </xf>
    <xf numFmtId="3" fontId="12" fillId="0" borderId="4" xfId="1" applyNumberFormat="1" applyFont="1" applyBorder="1" applyAlignment="1" applyProtection="1">
      <alignment horizontal="right" vertical="center"/>
    </xf>
    <xf numFmtId="3" fontId="12" fillId="0" borderId="3" xfId="1" applyNumberFormat="1" applyFont="1" applyBorder="1" applyAlignment="1" applyProtection="1">
      <alignment horizontal="right" vertical="center"/>
    </xf>
    <xf numFmtId="3" fontId="12" fillId="0" borderId="2" xfId="1" applyNumberFormat="1" applyFont="1" applyBorder="1" applyAlignment="1" applyProtection="1">
      <alignment horizontal="right" vertical="center"/>
    </xf>
    <xf numFmtId="3" fontId="19" fillId="0" borderId="4" xfId="1" applyNumberFormat="1" applyFont="1" applyBorder="1" applyAlignment="1" applyProtection="1">
      <alignment horizontal="right" vertical="center"/>
    </xf>
    <xf numFmtId="3" fontId="19" fillId="0" borderId="3" xfId="1" applyNumberFormat="1" applyFont="1" applyBorder="1" applyAlignment="1" applyProtection="1">
      <alignment horizontal="right" vertical="center"/>
    </xf>
    <xf numFmtId="3" fontId="19" fillId="0" borderId="2" xfId="1" applyNumberFormat="1" applyFont="1" applyBorder="1" applyAlignment="1" applyProtection="1">
      <alignment horizontal="right" vertical="center"/>
    </xf>
    <xf numFmtId="3" fontId="19" fillId="8" borderId="4" xfId="1" applyNumberFormat="1" applyFont="1" applyFill="1" applyBorder="1" applyAlignment="1" applyProtection="1">
      <alignment horizontal="right" vertical="center"/>
      <protection locked="0"/>
    </xf>
    <xf numFmtId="3" fontId="19" fillId="8" borderId="3" xfId="1" applyNumberFormat="1" applyFont="1" applyFill="1" applyBorder="1" applyAlignment="1" applyProtection="1">
      <alignment horizontal="right" vertical="center"/>
      <protection locked="0"/>
    </xf>
    <xf numFmtId="3" fontId="19" fillId="8" borderId="2" xfId="1" applyNumberFormat="1" applyFont="1" applyFill="1" applyBorder="1" applyAlignment="1" applyProtection="1">
      <alignment horizontal="right" vertical="center"/>
      <protection locked="0"/>
    </xf>
    <xf numFmtId="0" fontId="12" fillId="0" borderId="13" xfId="0" applyFont="1" applyBorder="1" applyAlignment="1" applyProtection="1">
      <alignment horizontal="left" vertical="top" wrapText="1"/>
    </xf>
    <xf numFmtId="0" fontId="12" fillId="0" borderId="11" xfId="0" applyFont="1" applyBorder="1" applyAlignment="1" applyProtection="1">
      <alignment horizontal="left" vertical="top" wrapText="1"/>
    </xf>
    <xf numFmtId="0" fontId="12" fillId="0" borderId="12" xfId="0" applyFont="1" applyBorder="1" applyAlignment="1" applyProtection="1">
      <alignment horizontal="left" vertical="top" wrapText="1"/>
    </xf>
    <xf numFmtId="0" fontId="12" fillId="0" borderId="10" xfId="0" applyFont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left" vertical="top" wrapText="1"/>
    </xf>
    <xf numFmtId="0" fontId="12" fillId="0" borderId="9" xfId="0" applyFont="1" applyBorder="1" applyAlignment="1" applyProtection="1">
      <alignment horizontal="left" vertical="top" wrapText="1"/>
    </xf>
    <xf numFmtId="0" fontId="12" fillId="0" borderId="7" xfId="0" applyFont="1" applyBorder="1" applyAlignment="1" applyProtection="1">
      <alignment horizontal="left" vertical="top" wrapText="1"/>
    </xf>
    <xf numFmtId="0" fontId="12" fillId="0" borderId="6" xfId="0" applyFont="1" applyBorder="1" applyAlignment="1" applyProtection="1">
      <alignment horizontal="left" vertical="top" wrapText="1"/>
    </xf>
    <xf numFmtId="0" fontId="12" fillId="0" borderId="5" xfId="0" applyFont="1" applyBorder="1" applyAlignment="1" applyProtection="1">
      <alignment horizontal="left" vertical="top" wrapText="1"/>
    </xf>
    <xf numFmtId="0" fontId="12" fillId="8" borderId="1" xfId="0" applyFont="1" applyFill="1" applyBorder="1" applyAlignment="1" applyProtection="1">
      <alignment horizontal="center" vertical="center"/>
      <protection locked="0"/>
    </xf>
    <xf numFmtId="0" fontId="12" fillId="0" borderId="4" xfId="0" applyFont="1" applyFill="1" applyBorder="1" applyAlignment="1" applyProtection="1">
      <alignment horizontal="right" vertical="center" indent="1"/>
    </xf>
    <xf numFmtId="0" fontId="12" fillId="0" borderId="2" xfId="0" applyFont="1" applyFill="1" applyBorder="1" applyAlignment="1" applyProtection="1">
      <alignment horizontal="right" vertical="center" indent="1"/>
    </xf>
    <xf numFmtId="0" fontId="11" fillId="4" borderId="1" xfId="0" applyFont="1" applyFill="1" applyBorder="1" applyAlignment="1" applyProtection="1">
      <alignment horizontal="center" vertical="center"/>
    </xf>
    <xf numFmtId="0" fontId="14" fillId="8" borderId="4" xfId="0" applyFont="1" applyFill="1" applyBorder="1" applyAlignment="1" applyProtection="1">
      <alignment horizontal="center" vertical="center"/>
      <protection locked="0"/>
    </xf>
    <xf numFmtId="0" fontId="14" fillId="8" borderId="3" xfId="0" applyFont="1" applyFill="1" applyBorder="1" applyAlignment="1" applyProtection="1">
      <alignment horizontal="center" vertical="center"/>
      <protection locked="0"/>
    </xf>
    <xf numFmtId="0" fontId="14" fillId="8" borderId="2" xfId="0" applyFont="1" applyFill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center" vertical="center"/>
    </xf>
    <xf numFmtId="0" fontId="14" fillId="0" borderId="3" xfId="0" applyFont="1" applyFill="1" applyBorder="1" applyAlignment="1" applyProtection="1">
      <alignment horizontal="center" vertical="center"/>
    </xf>
    <xf numFmtId="0" fontId="14" fillId="0" borderId="2" xfId="0" applyFont="1" applyFill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/>
    </xf>
    <xf numFmtId="43" fontId="14" fillId="0" borderId="1" xfId="1" applyNumberFormat="1" applyFont="1" applyBorder="1" applyAlignment="1" applyProtection="1">
      <alignment horizontal="right" vertical="center"/>
    </xf>
    <xf numFmtId="0" fontId="11" fillId="4" borderId="4" xfId="0" applyFont="1" applyFill="1" applyBorder="1" applyAlignment="1" applyProtection="1">
      <alignment horizontal="center" vertical="center"/>
    </xf>
    <xf numFmtId="0" fontId="11" fillId="4" borderId="3" xfId="0" applyFont="1" applyFill="1" applyBorder="1" applyAlignment="1" applyProtection="1">
      <alignment horizontal="center" vertical="center"/>
    </xf>
    <xf numFmtId="0" fontId="11" fillId="4" borderId="2" xfId="0" applyFont="1" applyFill="1" applyBorder="1" applyAlignment="1" applyProtection="1">
      <alignment horizontal="center" vertical="center"/>
    </xf>
    <xf numFmtId="0" fontId="37" fillId="0" borderId="0" xfId="0" applyFont="1" applyAlignment="1" applyProtection="1">
      <alignment horizontal="left" vertical="top" wrapText="1" readingOrder="1"/>
    </xf>
    <xf numFmtId="43" fontId="12" fillId="0" borderId="4" xfId="1" applyNumberFormat="1" applyFont="1" applyBorder="1" applyAlignment="1" applyProtection="1">
      <alignment horizontal="left" vertical="center" indent="1"/>
    </xf>
    <xf numFmtId="43" fontId="12" fillId="0" borderId="3" xfId="1" applyNumberFormat="1" applyFont="1" applyBorder="1" applyAlignment="1" applyProtection="1">
      <alignment horizontal="left" vertical="center" indent="1"/>
    </xf>
    <xf numFmtId="43" fontId="12" fillId="0" borderId="2" xfId="1" applyNumberFormat="1" applyFont="1" applyBorder="1" applyAlignment="1" applyProtection="1">
      <alignment horizontal="left" vertical="center" indent="1"/>
    </xf>
    <xf numFmtId="43" fontId="18" fillId="0" borderId="1" xfId="1" applyNumberFormat="1" applyFont="1" applyBorder="1" applyAlignment="1" applyProtection="1">
      <alignment horizontal="left" vertical="center" indent="1"/>
    </xf>
    <xf numFmtId="170" fontId="20" fillId="5" borderId="1" xfId="1" applyNumberFormat="1" applyFont="1" applyFill="1" applyBorder="1" applyAlignment="1" applyProtection="1">
      <alignment horizontal="right" vertical="center"/>
    </xf>
    <xf numFmtId="170" fontId="20" fillId="6" borderId="1" xfId="1" applyNumberFormat="1" applyFont="1" applyFill="1" applyBorder="1" applyAlignment="1" applyProtection="1">
      <alignment horizontal="right" vertical="center"/>
    </xf>
    <xf numFmtId="170" fontId="20" fillId="7" borderId="1" xfId="1" applyNumberFormat="1" applyFont="1" applyFill="1" applyBorder="1" applyAlignment="1" applyProtection="1">
      <alignment horizontal="right" vertical="center"/>
    </xf>
    <xf numFmtId="0" fontId="19" fillId="5" borderId="4" xfId="0" applyFont="1" applyFill="1" applyBorder="1" applyAlignment="1" applyProtection="1">
      <alignment horizontal="right" vertical="center"/>
    </xf>
    <xf numFmtId="0" fontId="19" fillId="5" borderId="3" xfId="0" applyFont="1" applyFill="1" applyBorder="1" applyAlignment="1" applyProtection="1">
      <alignment horizontal="right" vertical="center"/>
    </xf>
    <xf numFmtId="0" fontId="19" fillId="5" borderId="2" xfId="0" applyFont="1" applyFill="1" applyBorder="1" applyAlignment="1" applyProtection="1">
      <alignment horizontal="right" vertical="center"/>
    </xf>
    <xf numFmtId="0" fontId="16" fillId="6" borderId="4" xfId="0" applyFont="1" applyFill="1" applyBorder="1" applyAlignment="1" applyProtection="1">
      <alignment horizontal="right" vertical="center"/>
    </xf>
    <xf numFmtId="0" fontId="16" fillId="6" borderId="3" xfId="0" applyFont="1" applyFill="1" applyBorder="1" applyAlignment="1" applyProtection="1">
      <alignment horizontal="right" vertical="center"/>
    </xf>
    <xf numFmtId="0" fontId="16" fillId="6" borderId="2" xfId="0" applyFont="1" applyFill="1" applyBorder="1" applyAlignment="1" applyProtection="1">
      <alignment horizontal="right" vertical="center"/>
    </xf>
    <xf numFmtId="0" fontId="19" fillId="7" borderId="4" xfId="0" applyFont="1" applyFill="1" applyBorder="1" applyAlignment="1" applyProtection="1">
      <alignment horizontal="right" vertical="center"/>
    </xf>
    <xf numFmtId="0" fontId="19" fillId="7" borderId="3" xfId="0" applyFont="1" applyFill="1" applyBorder="1" applyAlignment="1" applyProtection="1">
      <alignment horizontal="right" vertical="center"/>
    </xf>
    <xf numFmtId="0" fontId="19" fillId="7" borderId="2" xfId="0" applyFont="1" applyFill="1" applyBorder="1" applyAlignment="1" applyProtection="1">
      <alignment horizontal="right" vertical="center"/>
    </xf>
    <xf numFmtId="43" fontId="39" fillId="0" borderId="4" xfId="1" applyNumberFormat="1" applyFont="1" applyBorder="1" applyAlignment="1" applyProtection="1">
      <alignment horizontal="left" vertical="center" indent="1"/>
    </xf>
    <xf numFmtId="43" fontId="39" fillId="0" borderId="3" xfId="1" applyNumberFormat="1" applyFont="1" applyBorder="1" applyAlignment="1" applyProtection="1">
      <alignment horizontal="left" vertical="center" indent="1"/>
    </xf>
    <xf numFmtId="43" fontId="39" fillId="0" borderId="2" xfId="1" applyNumberFormat="1" applyFont="1" applyBorder="1" applyAlignment="1" applyProtection="1">
      <alignment horizontal="left" vertical="center" indent="1"/>
    </xf>
    <xf numFmtId="0" fontId="14" fillId="0" borderId="4" xfId="0" applyFont="1" applyBorder="1" applyAlignment="1" applyProtection="1">
      <alignment horizontal="left" vertical="center" indent="1"/>
    </xf>
    <xf numFmtId="0" fontId="14" fillId="0" borderId="3" xfId="0" applyFont="1" applyBorder="1" applyAlignment="1" applyProtection="1">
      <alignment horizontal="left" vertical="center" indent="1"/>
    </xf>
    <xf numFmtId="0" fontId="14" fillId="0" borderId="2" xfId="0" applyFont="1" applyBorder="1" applyAlignment="1" applyProtection="1">
      <alignment horizontal="left" vertical="center" indent="1"/>
    </xf>
    <xf numFmtId="43" fontId="38" fillId="0" borderId="4" xfId="1" applyNumberFormat="1" applyFont="1" applyBorder="1" applyAlignment="1" applyProtection="1">
      <alignment horizontal="center" vertical="center"/>
    </xf>
    <xf numFmtId="43" fontId="38" fillId="0" borderId="3" xfId="1" applyNumberFormat="1" applyFont="1" applyBorder="1" applyAlignment="1" applyProtection="1">
      <alignment horizontal="center" vertical="center"/>
    </xf>
    <xf numFmtId="43" fontId="38" fillId="0" borderId="2" xfId="1" applyNumberFormat="1" applyFont="1" applyBorder="1" applyAlignment="1" applyProtection="1">
      <alignment horizontal="center" vertical="center"/>
    </xf>
    <xf numFmtId="43" fontId="39" fillId="0" borderId="4" xfId="1" applyNumberFormat="1" applyFont="1" applyBorder="1" applyAlignment="1" applyProtection="1">
      <alignment horizontal="center" vertical="center"/>
    </xf>
    <xf numFmtId="43" fontId="39" fillId="0" borderId="3" xfId="1" applyNumberFormat="1" applyFont="1" applyBorder="1" applyAlignment="1" applyProtection="1">
      <alignment horizontal="center" vertical="center"/>
    </xf>
    <xf numFmtId="43" fontId="39" fillId="0" borderId="2" xfId="1" applyNumberFormat="1" applyFont="1" applyBorder="1" applyAlignment="1" applyProtection="1">
      <alignment horizontal="center" vertical="center"/>
    </xf>
    <xf numFmtId="43" fontId="12" fillId="0" borderId="4" xfId="1" applyNumberFormat="1" applyFont="1" applyBorder="1" applyAlignment="1" applyProtection="1">
      <alignment horizontal="center" vertical="center"/>
    </xf>
    <xf numFmtId="43" fontId="12" fillId="0" borderId="3" xfId="1" applyNumberFormat="1" applyFont="1" applyBorder="1" applyAlignment="1" applyProtection="1">
      <alignment horizontal="center" vertical="center"/>
    </xf>
    <xf numFmtId="43" fontId="12" fillId="0" borderId="2" xfId="1" applyNumberFormat="1" applyFont="1" applyBorder="1" applyAlignment="1" applyProtection="1">
      <alignment horizontal="center" vertical="center"/>
    </xf>
    <xf numFmtId="171" fontId="39" fillId="0" borderId="4" xfId="1" applyNumberFormat="1" applyFont="1" applyBorder="1" applyAlignment="1" applyProtection="1">
      <alignment horizontal="center" vertical="center"/>
    </xf>
    <xf numFmtId="171" fontId="39" fillId="0" borderId="3" xfId="1" applyNumberFormat="1" applyFont="1" applyBorder="1" applyAlignment="1" applyProtection="1">
      <alignment horizontal="center" vertical="center"/>
    </xf>
    <xf numFmtId="171" fontId="39" fillId="0" borderId="2" xfId="1" applyNumberFormat="1" applyFont="1" applyBorder="1" applyAlignment="1" applyProtection="1">
      <alignment horizontal="center" vertical="center"/>
    </xf>
    <xf numFmtId="0" fontId="12" fillId="8" borderId="1" xfId="0" applyFont="1" applyFill="1" applyBorder="1" applyAlignment="1" applyProtection="1">
      <alignment horizontal="left" vertical="center" indent="1"/>
      <protection locked="0"/>
    </xf>
    <xf numFmtId="43" fontId="12" fillId="8" borderId="1" xfId="1" applyNumberFormat="1" applyFont="1" applyFill="1" applyBorder="1" applyAlignment="1" applyProtection="1">
      <alignment horizontal="right" vertical="center"/>
      <protection locked="0"/>
    </xf>
    <xf numFmtId="4" fontId="14" fillId="0" borderId="6" xfId="1" applyNumberFormat="1" applyFont="1" applyBorder="1" applyAlignment="1" applyProtection="1">
      <alignment horizontal="right" vertical="center"/>
    </xf>
    <xf numFmtId="4" fontId="14" fillId="0" borderId="5" xfId="1" applyNumberFormat="1" applyFont="1" applyBorder="1" applyAlignment="1" applyProtection="1">
      <alignment horizontal="right" vertical="center"/>
    </xf>
    <xf numFmtId="0" fontId="12" fillId="8" borderId="4" xfId="0" applyFont="1" applyFill="1" applyBorder="1" applyAlignment="1" applyProtection="1">
      <alignment horizontal="left" vertical="center" indent="1"/>
      <protection locked="0"/>
    </xf>
    <xf numFmtId="0" fontId="12" fillId="8" borderId="3" xfId="0" applyFont="1" applyFill="1" applyBorder="1" applyAlignment="1" applyProtection="1">
      <alignment horizontal="left" vertical="center" indent="1"/>
      <protection locked="0"/>
    </xf>
    <xf numFmtId="0" fontId="12" fillId="8" borderId="2" xfId="0" applyFont="1" applyFill="1" applyBorder="1" applyAlignment="1" applyProtection="1">
      <alignment horizontal="left" vertical="center" indent="1"/>
      <protection locked="0"/>
    </xf>
    <xf numFmtId="9" fontId="14" fillId="8" borderId="4" xfId="2" applyFont="1" applyFill="1" applyBorder="1" applyAlignment="1" applyProtection="1">
      <alignment horizontal="center" vertical="center"/>
      <protection locked="0"/>
    </xf>
    <xf numFmtId="9" fontId="14" fillId="8" borderId="2" xfId="2" applyFont="1" applyFill="1" applyBorder="1" applyAlignment="1" applyProtection="1">
      <alignment horizontal="center" vertical="center"/>
      <protection locked="0"/>
    </xf>
    <xf numFmtId="10" fontId="14" fillId="0" borderId="4" xfId="0" applyNumberFormat="1" applyFont="1" applyBorder="1" applyAlignment="1" applyProtection="1">
      <alignment horizontal="center" vertical="center"/>
    </xf>
    <xf numFmtId="10" fontId="14" fillId="0" borderId="2" xfId="0" applyNumberFormat="1" applyFont="1" applyBorder="1" applyAlignment="1" applyProtection="1">
      <alignment horizontal="center" vertical="center"/>
    </xf>
    <xf numFmtId="0" fontId="36" fillId="0" borderId="0" xfId="0" applyFont="1" applyAlignment="1" applyProtection="1">
      <alignment horizontal="left" vertical="center" indent="5"/>
    </xf>
    <xf numFmtId="0" fontId="7" fillId="0" borderId="0" xfId="0" quotePrefix="1" applyFont="1" applyFill="1" applyAlignment="1" applyProtection="1">
      <alignment horizontal="left"/>
      <protection hidden="1"/>
    </xf>
    <xf numFmtId="4" fontId="12" fillId="0" borderId="3" xfId="1" applyNumberFormat="1" applyFont="1" applyBorder="1" applyAlignment="1" applyProtection="1">
      <alignment horizontal="right" vertical="center"/>
    </xf>
    <xf numFmtId="4" fontId="12" fillId="0" borderId="2" xfId="1" applyNumberFormat="1" applyFont="1" applyBorder="1" applyAlignment="1" applyProtection="1">
      <alignment horizontal="right" vertical="center"/>
    </xf>
    <xf numFmtId="0" fontId="26" fillId="8" borderId="0" xfId="3" applyFont="1" applyFill="1" applyAlignment="1" applyProtection="1">
      <alignment horizontal="left" vertical="center" indent="2"/>
      <protection locked="0"/>
    </xf>
    <xf numFmtId="0" fontId="11" fillId="4" borderId="14" xfId="0" applyFont="1" applyFill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left" vertical="center"/>
    </xf>
    <xf numFmtId="0" fontId="12" fillId="0" borderId="2" xfId="0" applyFont="1" applyBorder="1" applyAlignment="1" applyProtection="1">
      <alignment horizontal="left" vertical="center"/>
    </xf>
    <xf numFmtId="168" fontId="12" fillId="8" borderId="4" xfId="0" applyNumberFormat="1" applyFont="1" applyFill="1" applyBorder="1" applyAlignment="1" applyProtection="1">
      <alignment horizontal="center" vertical="center"/>
      <protection locked="0"/>
    </xf>
    <xf numFmtId="168" fontId="12" fillId="8" borderId="3" xfId="0" applyNumberFormat="1" applyFont="1" applyFill="1" applyBorder="1" applyAlignment="1" applyProtection="1">
      <alignment horizontal="center" vertical="center"/>
      <protection locked="0"/>
    </xf>
    <xf numFmtId="168" fontId="12" fillId="8" borderId="2" xfId="0" applyNumberFormat="1" applyFont="1" applyFill="1" applyBorder="1" applyAlignment="1" applyProtection="1">
      <alignment horizontal="center" vertical="center"/>
      <protection locked="0"/>
    </xf>
    <xf numFmtId="4" fontId="14" fillId="8" borderId="3" xfId="1" applyNumberFormat="1" applyFont="1" applyFill="1" applyBorder="1" applyAlignment="1" applyProtection="1">
      <alignment horizontal="right" vertical="center"/>
      <protection locked="0"/>
    </xf>
    <xf numFmtId="4" fontId="14" fillId="8" borderId="2" xfId="1" applyNumberFormat="1" applyFont="1" applyFill="1" applyBorder="1" applyAlignment="1" applyProtection="1">
      <alignment horizontal="right" vertical="center"/>
      <protection locked="0"/>
    </xf>
    <xf numFmtId="0" fontId="12" fillId="0" borderId="4" xfId="0" applyFont="1" applyBorder="1" applyAlignment="1" applyProtection="1">
      <alignment horizontal="left" vertical="center" indent="1"/>
    </xf>
    <xf numFmtId="0" fontId="12" fillId="0" borderId="3" xfId="0" applyFont="1" applyBorder="1" applyAlignment="1" applyProtection="1">
      <alignment horizontal="left" vertical="center" indent="1"/>
    </xf>
    <xf numFmtId="4" fontId="12" fillId="8" borderId="3" xfId="1" applyNumberFormat="1" applyFont="1" applyFill="1" applyBorder="1" applyAlignment="1" applyProtection="1">
      <alignment horizontal="right" vertical="center"/>
      <protection locked="0"/>
    </xf>
    <xf numFmtId="4" fontId="12" fillId="8" borderId="2" xfId="1" applyNumberFormat="1" applyFont="1" applyFill="1" applyBorder="1" applyAlignment="1" applyProtection="1">
      <alignment horizontal="right" vertical="center"/>
      <protection locked="0"/>
    </xf>
    <xf numFmtId="0" fontId="12" fillId="8" borderId="13" xfId="0" applyFont="1" applyFill="1" applyBorder="1" applyAlignment="1" applyProtection="1">
      <alignment horizontal="left" vertical="top" wrapText="1"/>
      <protection locked="0"/>
    </xf>
    <xf numFmtId="0" fontId="12" fillId="8" borderId="11" xfId="0" applyFont="1" applyFill="1" applyBorder="1" applyAlignment="1" applyProtection="1">
      <alignment horizontal="left" vertical="top" wrapText="1"/>
      <protection locked="0"/>
    </xf>
    <xf numFmtId="0" fontId="12" fillId="8" borderId="12" xfId="0" applyFont="1" applyFill="1" applyBorder="1" applyAlignment="1" applyProtection="1">
      <alignment horizontal="left" vertical="top" wrapText="1"/>
      <protection locked="0"/>
    </xf>
    <xf numFmtId="0" fontId="12" fillId="8" borderId="7" xfId="0" applyFont="1" applyFill="1" applyBorder="1" applyAlignment="1" applyProtection="1">
      <alignment horizontal="left" vertical="top" wrapText="1"/>
      <protection locked="0"/>
    </xf>
    <xf numFmtId="0" fontId="12" fillId="8" borderId="6" xfId="0" applyFont="1" applyFill="1" applyBorder="1" applyAlignment="1" applyProtection="1">
      <alignment horizontal="left" vertical="top" wrapText="1"/>
      <protection locked="0"/>
    </xf>
    <xf numFmtId="0" fontId="12" fillId="8" borderId="5" xfId="0" applyFont="1" applyFill="1" applyBorder="1" applyAlignment="1" applyProtection="1">
      <alignment horizontal="left" vertical="top" wrapText="1"/>
      <protection locked="0"/>
    </xf>
    <xf numFmtId="169" fontId="12" fillId="8" borderId="13" xfId="0" applyNumberFormat="1" applyFont="1" applyFill="1" applyBorder="1" applyAlignment="1" applyProtection="1">
      <alignment horizontal="left" vertical="top" wrapText="1"/>
      <protection locked="0"/>
    </xf>
    <xf numFmtId="169" fontId="12" fillId="8" borderId="11" xfId="0" applyNumberFormat="1" applyFont="1" applyFill="1" applyBorder="1" applyAlignment="1" applyProtection="1">
      <alignment horizontal="left" vertical="top" wrapText="1"/>
      <protection locked="0"/>
    </xf>
    <xf numFmtId="169" fontId="12" fillId="8" borderId="12" xfId="0" applyNumberFormat="1" applyFont="1" applyFill="1" applyBorder="1" applyAlignment="1" applyProtection="1">
      <alignment horizontal="left" vertical="top" wrapText="1"/>
      <protection locked="0"/>
    </xf>
    <xf numFmtId="169" fontId="12" fillId="8" borderId="7" xfId="0" applyNumberFormat="1" applyFont="1" applyFill="1" applyBorder="1" applyAlignment="1" applyProtection="1">
      <alignment horizontal="left" vertical="top" wrapText="1"/>
      <protection locked="0"/>
    </xf>
    <xf numFmtId="169" fontId="12" fillId="8" borderId="6" xfId="0" applyNumberFormat="1" applyFont="1" applyFill="1" applyBorder="1" applyAlignment="1" applyProtection="1">
      <alignment horizontal="left" vertical="top" wrapText="1"/>
      <protection locked="0"/>
    </xf>
    <xf numFmtId="169" fontId="12" fillId="8" borderId="5" xfId="0" applyNumberFormat="1" applyFont="1" applyFill="1" applyBorder="1" applyAlignment="1" applyProtection="1">
      <alignment horizontal="left" vertical="top" wrapText="1"/>
      <protection locked="0"/>
    </xf>
    <xf numFmtId="169" fontId="12" fillId="8" borderId="4" xfId="0" applyNumberFormat="1" applyFont="1" applyFill="1" applyBorder="1" applyAlignment="1" applyProtection="1">
      <alignment horizontal="left" vertical="center"/>
      <protection locked="0"/>
    </xf>
    <xf numFmtId="169" fontId="12" fillId="8" borderId="3" xfId="0" applyNumberFormat="1" applyFont="1" applyFill="1" applyBorder="1" applyAlignment="1" applyProtection="1">
      <alignment horizontal="left" vertical="center"/>
      <protection locked="0"/>
    </xf>
    <xf numFmtId="169" fontId="12" fillId="8" borderId="2" xfId="0" applyNumberFormat="1" applyFont="1" applyFill="1" applyBorder="1" applyAlignment="1" applyProtection="1">
      <alignment horizontal="left" vertical="center"/>
      <protection locked="0"/>
    </xf>
    <xf numFmtId="0" fontId="14" fillId="0" borderId="7" xfId="0" applyFont="1" applyBorder="1" applyAlignment="1" applyProtection="1">
      <alignment horizontal="left" vertical="center" indent="1"/>
    </xf>
    <xf numFmtId="0" fontId="14" fillId="0" borderId="6" xfId="0" applyFont="1" applyBorder="1" applyAlignment="1" applyProtection="1">
      <alignment horizontal="left" vertical="center" indent="1"/>
    </xf>
    <xf numFmtId="0" fontId="31" fillId="9" borderId="1" xfId="0" applyFont="1" applyFill="1" applyBorder="1" applyAlignment="1" applyProtection="1">
      <alignment horizontal="center"/>
      <protection hidden="1"/>
    </xf>
    <xf numFmtId="0" fontId="32" fillId="2" borderId="1" xfId="0" applyFont="1" applyFill="1" applyBorder="1" applyAlignment="1" applyProtection="1">
      <alignment horizontal="center"/>
      <protection hidden="1"/>
    </xf>
    <xf numFmtId="0" fontId="34" fillId="6" borderId="1" xfId="0" applyFont="1" applyFill="1" applyBorder="1" applyAlignment="1" applyProtection="1">
      <alignment horizontal="center" vertical="center"/>
      <protection hidden="1"/>
    </xf>
  </cellXfs>
  <cellStyles count="10">
    <cellStyle name="Comma" xfId="1" builtinId="3"/>
    <cellStyle name="Comma 2" xfId="5"/>
    <cellStyle name="Comma 3" xfId="9"/>
    <cellStyle name="Normal" xfId="0" builtinId="0"/>
    <cellStyle name="Normal 2" xfId="3"/>
    <cellStyle name="Normal 3" xfId="4"/>
    <cellStyle name="Normal 4" xfId="7"/>
    <cellStyle name="Percent" xfId="2" builtinId="5"/>
    <cellStyle name="Percent 2" xfId="6"/>
    <cellStyle name="Percent 3" xfId="8"/>
  </cellStyles>
  <dxfs count="12">
    <dxf>
      <font>
        <b/>
        <i val="0"/>
        <color rgb="FFFF0000"/>
      </font>
    </dxf>
    <dxf>
      <font>
        <b/>
        <i val="0"/>
        <color rgb="FFFFFF00"/>
      </font>
      <fill>
        <patternFill>
          <bgColor rgb="FF002060"/>
        </patternFill>
      </fill>
    </dxf>
    <dxf>
      <font>
        <b/>
        <i val="0"/>
        <color rgb="FFFF0000"/>
      </font>
      <fill>
        <patternFill>
          <bgColor theme="2" tint="-9.9948118533890809E-2"/>
        </patternFill>
      </fill>
    </dxf>
    <dxf>
      <font>
        <b/>
        <i val="0"/>
        <color rgb="FF002060"/>
      </font>
      <fill>
        <patternFill>
          <bgColor rgb="FFFF66FF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00B0F0"/>
        </patternFill>
      </fill>
    </dxf>
    <dxf>
      <font>
        <b/>
        <i val="0"/>
        <color rgb="FFFFC00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00B0F0"/>
        </patternFill>
      </fill>
    </dxf>
    <dxf>
      <font>
        <b/>
        <i val="0"/>
        <color rgb="FFFFC000"/>
      </font>
      <fill>
        <patternFill>
          <bgColor rgb="FF00206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FF00FF"/>
      <color rgb="FFFF99FF"/>
      <color rgb="FFFFFFCC"/>
      <color rgb="FFCCFF99"/>
      <color rgb="FF66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156349</xdr:colOff>
      <xdr:row>0</xdr:row>
      <xdr:rowOff>142875</xdr:rowOff>
    </xdr:from>
    <xdr:ext cx="1033218" cy="715987"/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795149" y="142875"/>
          <a:ext cx="1033218" cy="71598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74"/>
  <sheetViews>
    <sheetView showGridLines="0" tabSelected="1" zoomScaleNormal="100" workbookViewId="0">
      <selection activeCell="H37" sqref="H37:J37"/>
    </sheetView>
  </sheetViews>
  <sheetFormatPr defaultColWidth="9.140625" defaultRowHeight="12.75"/>
  <cols>
    <col min="1" max="1" width="2.85546875" style="4" customWidth="1"/>
    <col min="2" max="2" width="12.5703125" style="4" customWidth="1"/>
    <col min="3" max="3" width="18.85546875" style="4" customWidth="1"/>
    <col min="4" max="14" width="6.28515625" style="4" customWidth="1"/>
    <col min="15" max="15" width="2.85546875" style="4" customWidth="1"/>
    <col min="16" max="16" width="2.85546875" style="73" hidden="1" customWidth="1"/>
    <col min="17" max="17" width="15.42578125" style="73" hidden="1" customWidth="1"/>
    <col min="18" max="18" width="2.85546875" style="73" hidden="1" customWidth="1"/>
    <col min="19" max="19" width="15.28515625" style="73" hidden="1" customWidth="1"/>
    <col min="20" max="20" width="2.85546875" style="73" hidden="1" customWidth="1"/>
    <col min="21" max="21" width="3" style="73" hidden="1" customWidth="1"/>
    <col min="22" max="22" width="47.42578125" style="73" hidden="1" customWidth="1"/>
    <col min="23" max="23" width="16.42578125" style="72" hidden="1" customWidth="1"/>
    <col min="24" max="24" width="16.42578125" style="74" hidden="1" customWidth="1"/>
    <col min="25" max="29" width="16.42578125" style="72" hidden="1" customWidth="1"/>
    <col min="30" max="30" width="16.42578125" style="73" hidden="1" customWidth="1"/>
    <col min="31" max="31" width="6.140625" style="79" hidden="1" customWidth="1"/>
    <col min="32" max="40" width="6.140625" style="4" customWidth="1"/>
    <col min="41" max="16384" width="9.140625" style="4"/>
  </cols>
  <sheetData>
    <row r="1" spans="1:44" s="5" customFormat="1" ht="13.5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73"/>
      <c r="Q1" s="73"/>
      <c r="R1" s="73"/>
      <c r="S1" s="73"/>
      <c r="T1" s="73"/>
      <c r="U1" s="73"/>
      <c r="V1" s="73"/>
      <c r="W1" s="72"/>
      <c r="X1" s="74"/>
      <c r="Y1" s="72"/>
      <c r="Z1" s="72"/>
      <c r="AA1" s="72"/>
      <c r="AB1" s="72"/>
      <c r="AC1" s="72"/>
      <c r="AD1" s="72"/>
      <c r="AE1" s="75"/>
    </row>
    <row r="2" spans="1:44" s="5" customFormat="1" ht="18">
      <c r="A2" s="2"/>
      <c r="B2" s="6" t="s">
        <v>46</v>
      </c>
      <c r="C2" s="7"/>
      <c r="D2" s="7"/>
      <c r="E2" s="7"/>
      <c r="F2" s="7"/>
      <c r="G2" s="7"/>
      <c r="H2" s="7"/>
      <c r="I2" s="7"/>
      <c r="J2" s="7"/>
      <c r="K2" s="39" t="s">
        <v>108</v>
      </c>
      <c r="L2" s="3"/>
      <c r="M2" s="3"/>
      <c r="N2" s="3"/>
      <c r="O2" s="3"/>
      <c r="P2" s="73"/>
      <c r="Q2" s="76" t="s">
        <v>86</v>
      </c>
      <c r="R2" s="73"/>
      <c r="S2" s="73"/>
      <c r="T2" s="73"/>
      <c r="U2" s="73"/>
      <c r="V2" s="77" t="s">
        <v>70</v>
      </c>
      <c r="W2" s="72"/>
      <c r="X2" s="74"/>
      <c r="Y2" s="72"/>
      <c r="Z2" s="72"/>
      <c r="AA2" s="72"/>
      <c r="AB2" s="72"/>
      <c r="AC2" s="72"/>
      <c r="AD2" s="72"/>
      <c r="AE2" s="75"/>
    </row>
    <row r="3" spans="1:44" s="5" customFormat="1" ht="13.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8"/>
      <c r="L3" s="3"/>
      <c r="M3" s="3"/>
      <c r="N3" s="3"/>
      <c r="O3" s="3"/>
      <c r="P3" s="73"/>
      <c r="Q3" s="73"/>
      <c r="R3" s="73"/>
      <c r="S3" s="73"/>
      <c r="T3" s="73"/>
      <c r="U3" s="73"/>
      <c r="V3" s="78" t="s">
        <v>71</v>
      </c>
      <c r="W3" s="72"/>
      <c r="X3" s="74"/>
      <c r="Y3" s="72"/>
      <c r="Z3" s="72"/>
      <c r="AA3" s="72"/>
      <c r="AB3" s="72"/>
      <c r="AC3" s="72"/>
      <c r="AD3" s="72"/>
      <c r="AE3" s="75"/>
    </row>
    <row r="4" spans="1:44" s="5" customFormat="1" ht="13.5" customHeight="1">
      <c r="A4" s="2"/>
      <c r="B4" s="8" t="s">
        <v>65</v>
      </c>
      <c r="C4" s="178" t="s">
        <v>93</v>
      </c>
      <c r="D4" s="178"/>
      <c r="E4" s="178"/>
      <c r="F4" s="178"/>
      <c r="G4" s="178"/>
      <c r="H4" s="178"/>
      <c r="I4" s="178"/>
      <c r="J4" s="178"/>
      <c r="K4" s="3"/>
      <c r="L4" s="3"/>
      <c r="M4" s="3"/>
      <c r="N4" s="3"/>
      <c r="O4" s="3"/>
      <c r="P4" s="73"/>
      <c r="Q4" s="175" t="s">
        <v>79</v>
      </c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75"/>
    </row>
    <row r="5" spans="1:44" s="5" customFormat="1" ht="13.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73"/>
      <c r="Q5" s="73"/>
      <c r="R5" s="73"/>
      <c r="S5" s="73"/>
      <c r="T5" s="73"/>
      <c r="U5" s="73"/>
      <c r="V5" s="73"/>
      <c r="W5" s="72"/>
      <c r="X5" s="74"/>
      <c r="Y5" s="72"/>
      <c r="Z5" s="72"/>
      <c r="AA5" s="72"/>
      <c r="AB5" s="72"/>
      <c r="AC5" s="72"/>
      <c r="AD5" s="72"/>
      <c r="AE5" s="79"/>
      <c r="AF5" s="4"/>
      <c r="AG5" s="4"/>
      <c r="AH5" s="4"/>
      <c r="AI5" s="4"/>
      <c r="AJ5" s="4"/>
      <c r="AK5" s="4"/>
      <c r="AL5" s="4"/>
      <c r="AM5" s="4"/>
      <c r="AN5" s="4"/>
    </row>
    <row r="6" spans="1:44" s="5" customFormat="1" ht="14.25">
      <c r="A6" s="2"/>
      <c r="B6" s="179" t="s">
        <v>45</v>
      </c>
      <c r="C6" s="179"/>
      <c r="D6" s="179"/>
      <c r="E6" s="179"/>
      <c r="F6" s="179"/>
      <c r="G6" s="116"/>
      <c r="H6" s="116"/>
      <c r="I6" s="116"/>
      <c r="J6" s="116"/>
      <c r="K6" s="116"/>
      <c r="L6" s="116"/>
      <c r="M6" s="116"/>
      <c r="N6" s="116"/>
      <c r="O6" s="3"/>
      <c r="P6" s="73"/>
      <c r="Q6" s="80" t="s">
        <v>54</v>
      </c>
      <c r="R6" s="73"/>
      <c r="S6" s="80" t="s">
        <v>56</v>
      </c>
      <c r="T6" s="73"/>
      <c r="U6" s="80" t="s">
        <v>53</v>
      </c>
      <c r="V6" s="81" t="s">
        <v>23</v>
      </c>
      <c r="W6" s="72"/>
      <c r="X6" s="74"/>
      <c r="Y6" s="72"/>
      <c r="Z6" s="72"/>
      <c r="AA6" s="72"/>
      <c r="AB6" s="72"/>
      <c r="AC6" s="72"/>
      <c r="AD6" s="73"/>
      <c r="AE6" s="79"/>
      <c r="AF6" s="4"/>
      <c r="AG6" s="4"/>
      <c r="AH6" s="4"/>
      <c r="AI6" s="4"/>
      <c r="AJ6" s="4"/>
      <c r="AK6" s="4"/>
      <c r="AL6" s="4"/>
      <c r="AM6" s="4"/>
      <c r="AN6" s="4"/>
    </row>
    <row r="7" spans="1:44" s="5" customFormat="1" ht="14.25">
      <c r="A7" s="2"/>
      <c r="B7" s="9" t="s">
        <v>44</v>
      </c>
      <c r="C7" s="191" t="s">
        <v>134</v>
      </c>
      <c r="D7" s="192"/>
      <c r="E7" s="192"/>
      <c r="F7" s="193"/>
      <c r="G7" s="180" t="s">
        <v>63</v>
      </c>
      <c r="H7" s="180"/>
      <c r="I7" s="180"/>
      <c r="J7" s="181"/>
      <c r="K7" s="182">
        <v>33944</v>
      </c>
      <c r="L7" s="183"/>
      <c r="M7" s="184"/>
      <c r="N7" s="10">
        <f ca="1">INT(YEARFRAC(K7,TODAY()))</f>
        <v>27</v>
      </c>
      <c r="O7" s="3"/>
      <c r="P7" s="73"/>
      <c r="Q7" s="72">
        <v>50</v>
      </c>
      <c r="R7" s="73"/>
      <c r="S7" s="72" t="s">
        <v>83</v>
      </c>
      <c r="T7" s="73"/>
      <c r="U7" s="73"/>
      <c r="V7" s="73" t="s">
        <v>21</v>
      </c>
      <c r="W7" s="80" t="s">
        <v>109</v>
      </c>
      <c r="X7" s="82" t="s">
        <v>110</v>
      </c>
      <c r="Y7" s="80" t="s">
        <v>111</v>
      </c>
      <c r="Z7" s="80" t="s">
        <v>112</v>
      </c>
      <c r="AA7" s="80" t="s">
        <v>113</v>
      </c>
      <c r="AB7" s="80" t="s">
        <v>114</v>
      </c>
      <c r="AC7" s="80" t="s">
        <v>50</v>
      </c>
      <c r="AD7" s="72"/>
      <c r="AE7" s="73"/>
      <c r="AF7" s="4"/>
      <c r="AG7" s="4"/>
      <c r="AH7" s="4"/>
      <c r="AI7" s="4"/>
      <c r="AJ7" s="4"/>
      <c r="AK7" s="4"/>
      <c r="AL7" s="4"/>
      <c r="AM7" s="4"/>
      <c r="AN7" s="4"/>
      <c r="AO7" s="4"/>
    </row>
    <row r="8" spans="1:44" s="5" customFormat="1" ht="13.5">
      <c r="A8" s="2"/>
      <c r="B8" s="11"/>
      <c r="C8" s="194"/>
      <c r="D8" s="195"/>
      <c r="E8" s="195"/>
      <c r="F8" s="196"/>
      <c r="G8" s="180" t="s">
        <v>0</v>
      </c>
      <c r="H8" s="180"/>
      <c r="I8" s="180"/>
      <c r="J8" s="181"/>
      <c r="K8" s="113">
        <v>60</v>
      </c>
      <c r="L8" s="113"/>
      <c r="M8" s="113"/>
      <c r="N8" s="113"/>
      <c r="O8" s="3"/>
      <c r="P8" s="73"/>
      <c r="Q8" s="72">
        <v>51</v>
      </c>
      <c r="R8" s="73"/>
      <c r="S8" s="72" t="s">
        <v>51</v>
      </c>
      <c r="T8" s="73"/>
      <c r="U8" s="73"/>
      <c r="V8" s="73" t="s">
        <v>18</v>
      </c>
      <c r="W8" s="80" t="s">
        <v>17</v>
      </c>
      <c r="X8" s="80" t="s">
        <v>16</v>
      </c>
      <c r="Y8" s="80" t="s">
        <v>15</v>
      </c>
      <c r="Z8" s="80" t="s">
        <v>14</v>
      </c>
      <c r="AA8" s="80" t="s">
        <v>14</v>
      </c>
      <c r="AB8" s="80" t="s">
        <v>15</v>
      </c>
      <c r="AC8" s="80" t="s">
        <v>50</v>
      </c>
      <c r="AD8" s="72"/>
      <c r="AE8" s="73"/>
      <c r="AF8" s="4"/>
      <c r="AG8" s="4"/>
      <c r="AH8" s="4"/>
      <c r="AI8" s="4"/>
      <c r="AJ8" s="4"/>
      <c r="AK8" s="4"/>
      <c r="AL8" s="4"/>
      <c r="AM8" s="4"/>
      <c r="AN8" s="4"/>
      <c r="AO8" s="4"/>
    </row>
    <row r="9" spans="1:44" s="5" customFormat="1" ht="13.5">
      <c r="A9" s="2"/>
      <c r="B9" s="9" t="s">
        <v>49</v>
      </c>
      <c r="C9" s="197" t="s">
        <v>50</v>
      </c>
      <c r="D9" s="198"/>
      <c r="E9" s="198"/>
      <c r="F9" s="199"/>
      <c r="G9" s="104" t="s">
        <v>84</v>
      </c>
      <c r="H9" s="105"/>
      <c r="I9" s="105"/>
      <c r="J9" s="106"/>
      <c r="K9" s="114" t="s">
        <v>80</v>
      </c>
      <c r="L9" s="115"/>
      <c r="M9" s="113" t="s">
        <v>51</v>
      </c>
      <c r="N9" s="113"/>
      <c r="O9" s="3"/>
      <c r="P9" s="73"/>
      <c r="Q9" s="72">
        <v>52</v>
      </c>
      <c r="R9" s="73"/>
      <c r="S9" s="72"/>
      <c r="T9" s="73"/>
      <c r="U9" s="73">
        <v>1</v>
      </c>
      <c r="V9" s="73" t="str">
        <f t="shared" ref="V9:V13" si="0">B42</f>
        <v>Membership Registration</v>
      </c>
      <c r="W9" s="83">
        <f>IF(M9="YES",0,10)</f>
        <v>10</v>
      </c>
      <c r="X9" s="83">
        <f>IF(M9="YES",0,10)</f>
        <v>10</v>
      </c>
      <c r="Y9" s="83">
        <f>IF(M10="YES",0,10)</f>
        <v>10</v>
      </c>
      <c r="Z9" s="83">
        <f>IF(M10="YES",0,10)</f>
        <v>10</v>
      </c>
      <c r="AA9" s="83">
        <v>10</v>
      </c>
      <c r="AB9" s="83">
        <f>IF(M10="YES",0,10)</f>
        <v>10</v>
      </c>
      <c r="AC9" s="83" t="s">
        <v>50</v>
      </c>
      <c r="AD9" s="72"/>
      <c r="AE9" s="73"/>
      <c r="AF9" s="4"/>
      <c r="AG9" s="12"/>
      <c r="AH9" s="4"/>
      <c r="AI9" s="4"/>
      <c r="AJ9" s="4"/>
      <c r="AK9" s="4"/>
      <c r="AL9" s="4"/>
      <c r="AM9" s="4"/>
      <c r="AN9" s="4"/>
      <c r="AO9" s="4"/>
    </row>
    <row r="10" spans="1:44" s="5" customFormat="1" ht="13.5">
      <c r="A10" s="2"/>
      <c r="B10" s="13"/>
      <c r="C10" s="200"/>
      <c r="D10" s="201"/>
      <c r="E10" s="201"/>
      <c r="F10" s="202"/>
      <c r="G10" s="107"/>
      <c r="H10" s="108"/>
      <c r="I10" s="108"/>
      <c r="J10" s="109"/>
      <c r="K10" s="114" t="s">
        <v>81</v>
      </c>
      <c r="L10" s="115"/>
      <c r="M10" s="113" t="s">
        <v>51</v>
      </c>
      <c r="N10" s="113"/>
      <c r="O10" s="3"/>
      <c r="P10" s="73"/>
      <c r="Q10" s="72">
        <v>53</v>
      </c>
      <c r="R10" s="73"/>
      <c r="S10" s="72"/>
      <c r="T10" s="73"/>
      <c r="U10" s="73">
        <v>2</v>
      </c>
      <c r="V10" s="73" t="str">
        <f t="shared" si="0"/>
        <v>Processing Fee</v>
      </c>
      <c r="W10" s="83">
        <v>100</v>
      </c>
      <c r="X10" s="83">
        <v>100</v>
      </c>
      <c r="Y10" s="83">
        <v>100</v>
      </c>
      <c r="Z10" s="83">
        <v>100</v>
      </c>
      <c r="AA10" s="83">
        <v>100</v>
      </c>
      <c r="AB10" s="83">
        <v>100</v>
      </c>
      <c r="AC10" s="83" t="s">
        <v>50</v>
      </c>
      <c r="AD10" s="72"/>
      <c r="AE10" s="73"/>
      <c r="AF10" s="4"/>
      <c r="AG10" s="4"/>
      <c r="AH10" s="4"/>
      <c r="AI10" s="4"/>
      <c r="AJ10" s="4"/>
      <c r="AK10" s="4"/>
      <c r="AL10" s="4"/>
      <c r="AM10" s="4"/>
      <c r="AN10" s="4"/>
      <c r="AO10" s="4"/>
    </row>
    <row r="11" spans="1:44" s="5" customFormat="1" ht="13.5">
      <c r="A11" s="2"/>
      <c r="B11" s="14" t="s">
        <v>82</v>
      </c>
      <c r="C11" s="203" t="s">
        <v>50</v>
      </c>
      <c r="D11" s="204"/>
      <c r="E11" s="204"/>
      <c r="F11" s="205"/>
      <c r="G11" s="110"/>
      <c r="H11" s="111"/>
      <c r="I11" s="111"/>
      <c r="J11" s="112"/>
      <c r="K11" s="114" t="s">
        <v>20</v>
      </c>
      <c r="L11" s="115"/>
      <c r="M11" s="113" t="s">
        <v>51</v>
      </c>
      <c r="N11" s="113"/>
      <c r="O11" s="3"/>
      <c r="P11" s="73"/>
      <c r="Q11" s="72">
        <v>54</v>
      </c>
      <c r="R11" s="73"/>
      <c r="S11" s="73"/>
      <c r="T11" s="73"/>
      <c r="U11" s="73">
        <v>3</v>
      </c>
      <c r="V11" s="73" t="str">
        <f t="shared" si="0"/>
        <v>Coop Share</v>
      </c>
      <c r="W11" s="83">
        <f>IF(M9="YES",200,200)</f>
        <v>200</v>
      </c>
      <c r="X11" s="83">
        <v>200</v>
      </c>
      <c r="Y11" s="83">
        <f>IF(M10="YES",0,500)</f>
        <v>500</v>
      </c>
      <c r="Z11" s="83">
        <f>IF(M10="YES",0,500)</f>
        <v>500</v>
      </c>
      <c r="AA11" s="83">
        <v>100</v>
      </c>
      <c r="AB11" s="83">
        <f>IF(M10="YES",0,500)</f>
        <v>500</v>
      </c>
      <c r="AC11" s="83" t="s">
        <v>50</v>
      </c>
      <c r="AD11" s="72"/>
      <c r="AE11" s="73"/>
      <c r="AF11" s="4"/>
      <c r="AG11" s="4"/>
      <c r="AH11" s="4"/>
      <c r="AI11" s="4"/>
      <c r="AJ11" s="4"/>
      <c r="AK11" s="4"/>
      <c r="AL11" s="4"/>
      <c r="AM11" s="4"/>
      <c r="AN11" s="4"/>
      <c r="AO11" s="4"/>
    </row>
    <row r="12" spans="1:44" s="5" customFormat="1" ht="13.5">
      <c r="A12" s="2"/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  <c r="O12" s="3"/>
      <c r="P12" s="73"/>
      <c r="Q12" s="72">
        <v>55</v>
      </c>
      <c r="R12" s="73"/>
      <c r="S12" s="73"/>
      <c r="T12" s="73"/>
      <c r="U12" s="73">
        <v>4</v>
      </c>
      <c r="V12" s="73" t="str">
        <f t="shared" si="0"/>
        <v>Charity Contribution @ Khairat</v>
      </c>
      <c r="W12" s="83">
        <v>100</v>
      </c>
      <c r="X12" s="83">
        <v>100</v>
      </c>
      <c r="Y12" s="83">
        <v>50</v>
      </c>
      <c r="Z12" s="83">
        <v>50</v>
      </c>
      <c r="AA12" s="83">
        <v>50</v>
      </c>
      <c r="AB12" s="83">
        <v>50</v>
      </c>
      <c r="AC12" s="83" t="s">
        <v>50</v>
      </c>
      <c r="AD12" s="72"/>
      <c r="AE12" s="73"/>
      <c r="AF12" s="4"/>
      <c r="AG12" s="4"/>
      <c r="AH12" s="4"/>
      <c r="AI12" s="4"/>
      <c r="AJ12" s="4"/>
      <c r="AK12" s="4"/>
      <c r="AL12" s="4"/>
      <c r="AM12" s="4"/>
      <c r="AN12" s="4"/>
      <c r="AO12" s="4"/>
    </row>
    <row r="13" spans="1:44" s="5" customFormat="1" ht="14.25">
      <c r="A13" s="2"/>
      <c r="B13" s="116" t="s">
        <v>43</v>
      </c>
      <c r="C13" s="116"/>
      <c r="D13" s="116"/>
      <c r="E13" s="116"/>
      <c r="F13" s="179"/>
      <c r="G13" s="179"/>
      <c r="H13" s="116"/>
      <c r="I13" s="116"/>
      <c r="J13" s="116"/>
      <c r="K13" s="116"/>
      <c r="L13" s="116"/>
      <c r="M13" s="116"/>
      <c r="N13" s="116"/>
      <c r="O13" s="3"/>
      <c r="P13" s="73"/>
      <c r="Q13" s="72">
        <v>56</v>
      </c>
      <c r="R13" s="73"/>
      <c r="S13" s="82" t="s">
        <v>55</v>
      </c>
      <c r="T13" s="73"/>
      <c r="U13" s="73">
        <v>5</v>
      </c>
      <c r="V13" s="73" t="str">
        <f t="shared" si="0"/>
        <v>Membership Fee Advance</v>
      </c>
      <c r="W13" s="72">
        <f>IF(M9="YES",0,6)</f>
        <v>6</v>
      </c>
      <c r="X13" s="72">
        <f>IF(M9="YES",0,6)</f>
        <v>6</v>
      </c>
      <c r="Y13" s="72">
        <f>IF(M10="YES",0,18)</f>
        <v>18</v>
      </c>
      <c r="Z13" s="72">
        <f>IF(M10="YES",0,18)</f>
        <v>18</v>
      </c>
      <c r="AA13" s="72">
        <v>6</v>
      </c>
      <c r="AB13" s="72">
        <f>IF(M10="YES",0,18)</f>
        <v>18</v>
      </c>
      <c r="AC13" s="72" t="s">
        <v>50</v>
      </c>
      <c r="AD13" s="72"/>
      <c r="AE13" s="73"/>
      <c r="AF13" s="4"/>
      <c r="AG13" s="4"/>
      <c r="AH13" s="4"/>
      <c r="AI13" s="4"/>
      <c r="AJ13" s="4"/>
      <c r="AK13" s="4"/>
      <c r="AL13" s="4"/>
      <c r="AM13" s="4"/>
      <c r="AN13" s="4"/>
      <c r="AO13" s="4"/>
    </row>
    <row r="14" spans="1:44" s="5" customFormat="1" ht="13.5">
      <c r="A14" s="2"/>
      <c r="B14" s="148" t="s">
        <v>42</v>
      </c>
      <c r="C14" s="149"/>
      <c r="D14" s="18"/>
      <c r="E14" s="18"/>
      <c r="F14" s="22"/>
      <c r="G14" s="22"/>
      <c r="H14" s="18"/>
      <c r="I14" s="18"/>
      <c r="J14" s="18"/>
      <c r="K14" s="19" t="s">
        <v>2</v>
      </c>
      <c r="L14" s="185">
        <v>2124.69</v>
      </c>
      <c r="M14" s="185"/>
      <c r="N14" s="186"/>
      <c r="O14" s="3"/>
      <c r="P14" s="73"/>
      <c r="Q14" s="72">
        <v>57</v>
      </c>
      <c r="R14" s="73"/>
      <c r="S14" s="84">
        <v>0.6</v>
      </c>
      <c r="T14" s="73"/>
      <c r="U14" s="73">
        <v>6</v>
      </c>
      <c r="V14" s="73" t="str">
        <f>B48</f>
        <v>Stamp Duty</v>
      </c>
      <c r="W14" s="72">
        <v>0.5</v>
      </c>
      <c r="X14" s="72">
        <v>0.5</v>
      </c>
      <c r="Y14" s="72">
        <v>0.5</v>
      </c>
      <c r="Z14" s="72">
        <v>0.5</v>
      </c>
      <c r="AA14" s="72">
        <v>0.5</v>
      </c>
      <c r="AB14" s="72">
        <v>0.5</v>
      </c>
      <c r="AC14" s="72" t="s">
        <v>50</v>
      </c>
      <c r="AD14" s="72"/>
      <c r="AE14" s="73"/>
      <c r="AF14" s="4"/>
      <c r="AG14" s="4"/>
      <c r="AH14" s="4"/>
      <c r="AI14" s="4"/>
      <c r="AJ14" s="4"/>
      <c r="AK14" s="4"/>
      <c r="AL14" s="4"/>
      <c r="AM14" s="4"/>
      <c r="AN14" s="4"/>
      <c r="AO14" s="4"/>
    </row>
    <row r="15" spans="1:44" s="5" customFormat="1" ht="15" customHeight="1">
      <c r="A15" s="2"/>
      <c r="B15" s="187" t="s">
        <v>41</v>
      </c>
      <c r="C15" s="188"/>
      <c r="D15" s="20"/>
      <c r="E15" s="172">
        <f>L15/L14</f>
        <v>0.51254535955833558</v>
      </c>
      <c r="F15" s="173"/>
      <c r="G15" s="48"/>
      <c r="H15" s="20"/>
      <c r="I15" s="20"/>
      <c r="J15" s="20"/>
      <c r="K15" s="21" t="s">
        <v>2</v>
      </c>
      <c r="L15" s="189">
        <v>1089</v>
      </c>
      <c r="M15" s="189"/>
      <c r="N15" s="190"/>
      <c r="O15" s="3"/>
      <c r="P15" s="73"/>
      <c r="Q15" s="72">
        <v>58</v>
      </c>
      <c r="R15" s="73"/>
      <c r="S15" s="84">
        <v>0.5</v>
      </c>
      <c r="T15" s="73"/>
      <c r="U15" s="73">
        <v>7</v>
      </c>
      <c r="V15" s="73" t="str">
        <f>B49</f>
        <v>KWPPA &amp; Sinking Fund</v>
      </c>
      <c r="W15" s="72">
        <v>13</v>
      </c>
      <c r="X15" s="72">
        <v>10.69</v>
      </c>
      <c r="Y15" s="72">
        <v>18.5</v>
      </c>
      <c r="Z15" s="72">
        <v>8</v>
      </c>
      <c r="AA15" s="72">
        <v>4</v>
      </c>
      <c r="AB15" s="72">
        <v>18.5</v>
      </c>
      <c r="AC15" s="72" t="s">
        <v>50</v>
      </c>
      <c r="AD15" s="72"/>
      <c r="AE15" s="73"/>
      <c r="AF15" s="4"/>
      <c r="AG15" s="4"/>
      <c r="AH15" s="4"/>
      <c r="AI15" s="4"/>
      <c r="AJ15" s="4"/>
      <c r="AK15" s="4"/>
      <c r="AL15" s="4"/>
      <c r="AM15" s="4"/>
      <c r="AN15" s="4"/>
      <c r="AO15" s="4"/>
    </row>
    <row r="16" spans="1:44" s="5" customFormat="1" ht="15" customHeight="1">
      <c r="A16" s="2"/>
      <c r="B16" s="49" t="s">
        <v>40</v>
      </c>
      <c r="C16" s="50"/>
      <c r="D16" s="20"/>
      <c r="E16" s="170">
        <v>0.6</v>
      </c>
      <c r="F16" s="171"/>
      <c r="G16" s="47"/>
      <c r="H16" s="20"/>
      <c r="I16" s="20"/>
      <c r="J16" s="20"/>
      <c r="K16" s="21" t="s">
        <v>2</v>
      </c>
      <c r="L16" s="176">
        <f>L14*E16</f>
        <v>1274.8140000000001</v>
      </c>
      <c r="M16" s="176"/>
      <c r="N16" s="177"/>
      <c r="O16" s="3"/>
      <c r="P16" s="73"/>
      <c r="Q16" s="72">
        <v>59</v>
      </c>
      <c r="R16" s="73"/>
      <c r="S16" s="84">
        <v>0.4</v>
      </c>
      <c r="T16" s="73"/>
      <c r="U16" s="73">
        <v>8</v>
      </c>
      <c r="V16" s="73" t="str">
        <f>B54</f>
        <v>Installment Advance</v>
      </c>
      <c r="W16" s="72">
        <v>0</v>
      </c>
      <c r="X16" s="72">
        <v>3</v>
      </c>
      <c r="Y16" s="72">
        <v>2</v>
      </c>
      <c r="Z16" s="72">
        <v>3</v>
      </c>
      <c r="AA16" s="72">
        <v>2</v>
      </c>
      <c r="AB16" s="72">
        <v>2</v>
      </c>
      <c r="AC16" s="72" t="s">
        <v>50</v>
      </c>
      <c r="AD16" s="72"/>
      <c r="AE16" s="73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31" ht="14.25">
      <c r="A17" s="3"/>
      <c r="B17" s="187" t="s">
        <v>39</v>
      </c>
      <c r="C17" s="188"/>
      <c r="D17" s="20"/>
      <c r="E17" s="20"/>
      <c r="F17" s="48"/>
      <c r="G17" s="48"/>
      <c r="H17" s="20"/>
      <c r="I17" s="20"/>
      <c r="J17" s="20"/>
      <c r="K17" s="21" t="s">
        <v>2</v>
      </c>
      <c r="L17" s="189"/>
      <c r="M17" s="189"/>
      <c r="N17" s="190"/>
      <c r="O17" s="3"/>
      <c r="Q17" s="72">
        <v>60</v>
      </c>
      <c r="AD17" s="72"/>
      <c r="AE17" s="73"/>
    </row>
    <row r="18" spans="1:31" ht="13.5">
      <c r="A18" s="3"/>
      <c r="B18" s="206" t="s">
        <v>38</v>
      </c>
      <c r="C18" s="207"/>
      <c r="D18" s="22"/>
      <c r="E18" s="22"/>
      <c r="F18" s="18"/>
      <c r="G18" s="18"/>
      <c r="H18" s="22"/>
      <c r="I18" s="22"/>
      <c r="J18" s="22"/>
      <c r="K18" s="19" t="s">
        <v>2</v>
      </c>
      <c r="L18" s="165">
        <f>L16-L17-L15</f>
        <v>185.81400000000008</v>
      </c>
      <c r="M18" s="165"/>
      <c r="N18" s="166"/>
      <c r="O18" s="3"/>
      <c r="AD18" s="72"/>
      <c r="AE18" s="73"/>
    </row>
    <row r="19" spans="1:31" ht="13.5">
      <c r="A19" s="3"/>
      <c r="B19" s="15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7"/>
      <c r="O19" s="3"/>
      <c r="Q19" s="82"/>
      <c r="U19" s="80" t="s">
        <v>53</v>
      </c>
      <c r="V19" s="85" t="s">
        <v>31</v>
      </c>
      <c r="AD19" s="72"/>
      <c r="AE19" s="73"/>
    </row>
    <row r="20" spans="1:31" ht="14.25">
      <c r="A20" s="3"/>
      <c r="B20" s="116" t="s">
        <v>37</v>
      </c>
      <c r="C20" s="116"/>
      <c r="D20" s="116"/>
      <c r="E20" s="116"/>
      <c r="F20" s="116"/>
      <c r="G20" s="116" t="s">
        <v>36</v>
      </c>
      <c r="H20" s="116"/>
      <c r="I20" s="116"/>
      <c r="J20" s="116"/>
      <c r="K20" s="116" t="s">
        <v>35</v>
      </c>
      <c r="L20" s="116"/>
      <c r="M20" s="116"/>
      <c r="N20" s="116"/>
      <c r="O20" s="3"/>
      <c r="Q20" s="85" t="s">
        <v>94</v>
      </c>
      <c r="S20" s="86"/>
      <c r="V20" s="87" t="s">
        <v>52</v>
      </c>
      <c r="W20" s="72" t="str">
        <f>M9</f>
        <v>NO</v>
      </c>
      <c r="X20" s="72" t="str">
        <f>M9</f>
        <v>NO</v>
      </c>
      <c r="Y20" s="72" t="str">
        <f>M10</f>
        <v>NO</v>
      </c>
      <c r="Z20" s="72" t="str">
        <f>M10</f>
        <v>NO</v>
      </c>
      <c r="AA20" s="72" t="str">
        <f>M11</f>
        <v>NO</v>
      </c>
      <c r="AB20" s="72" t="str">
        <f>M10</f>
        <v>NO</v>
      </c>
      <c r="AC20" s="72" t="s">
        <v>50</v>
      </c>
      <c r="AD20" s="72"/>
      <c r="AE20" s="73"/>
    </row>
    <row r="21" spans="1:31" ht="14.25">
      <c r="A21" s="3"/>
      <c r="B21" s="167" t="s">
        <v>15</v>
      </c>
      <c r="C21" s="168"/>
      <c r="D21" s="168"/>
      <c r="E21" s="168"/>
      <c r="F21" s="169"/>
      <c r="G21" s="23" t="s">
        <v>2</v>
      </c>
      <c r="H21" s="164">
        <v>7021.93</v>
      </c>
      <c r="I21" s="164"/>
      <c r="J21" s="164"/>
      <c r="K21" s="23" t="s">
        <v>2</v>
      </c>
      <c r="L21" s="164">
        <v>106</v>
      </c>
      <c r="M21" s="164"/>
      <c r="N21" s="164"/>
      <c r="O21" s="3"/>
      <c r="Q21" s="80" t="b">
        <f>OR(H26&gt;0,L26&gt;0)</f>
        <v>1</v>
      </c>
      <c r="S21" s="86"/>
      <c r="V21" s="87" t="s">
        <v>30</v>
      </c>
      <c r="W21" s="70">
        <f>IF(W20="YES",L27,L27-30)</f>
        <v>1028.8140000000001</v>
      </c>
      <c r="X21" s="70">
        <f>IF(X20="YES",L27,L27-30)</f>
        <v>1028.8140000000001</v>
      </c>
      <c r="Y21" s="70">
        <f>IF(Y20="YES",L27,L27-30)</f>
        <v>1028.8140000000001</v>
      </c>
      <c r="Z21" s="70">
        <f>IF(Z20="YES",L27,L27-30)</f>
        <v>1028.8140000000001</v>
      </c>
      <c r="AA21" s="70">
        <f>IF(AA20="YES",L27,L27-40)</f>
        <v>1018.8140000000001</v>
      </c>
      <c r="AB21" s="70">
        <f>IF(AB20="YES",L27,L27-30)</f>
        <v>1028.8140000000001</v>
      </c>
      <c r="AC21" s="70" t="s">
        <v>50</v>
      </c>
      <c r="AD21" s="72"/>
      <c r="AE21" s="73"/>
    </row>
    <row r="22" spans="1:31" ht="14.25">
      <c r="A22" s="3"/>
      <c r="B22" s="167" t="s">
        <v>15</v>
      </c>
      <c r="C22" s="168"/>
      <c r="D22" s="168"/>
      <c r="E22" s="168"/>
      <c r="F22" s="169"/>
      <c r="G22" s="23" t="s">
        <v>2</v>
      </c>
      <c r="H22" s="164">
        <v>49891.49</v>
      </c>
      <c r="I22" s="164"/>
      <c r="J22" s="164"/>
      <c r="K22" s="23" t="s">
        <v>2</v>
      </c>
      <c r="L22" s="164">
        <v>767</v>
      </c>
      <c r="M22" s="164"/>
      <c r="N22" s="164"/>
      <c r="O22" s="3"/>
      <c r="Q22" s="85" t="s">
        <v>103</v>
      </c>
      <c r="S22" s="86"/>
      <c r="AD22" s="72"/>
      <c r="AE22" s="73"/>
    </row>
    <row r="23" spans="1:31" ht="14.25">
      <c r="A23" s="3"/>
      <c r="B23" s="163"/>
      <c r="C23" s="163"/>
      <c r="D23" s="163"/>
      <c r="E23" s="163"/>
      <c r="F23" s="163"/>
      <c r="G23" s="23" t="s">
        <v>2</v>
      </c>
      <c r="H23" s="164"/>
      <c r="I23" s="164"/>
      <c r="J23" s="164"/>
      <c r="K23" s="23" t="s">
        <v>2</v>
      </c>
      <c r="L23" s="164"/>
      <c r="M23" s="164"/>
      <c r="N23" s="164"/>
      <c r="O23" s="3"/>
      <c r="Q23" s="72" t="b">
        <f>ISNUMBER(SEARCH("KoBeTa",G30))</f>
        <v>1</v>
      </c>
      <c r="R23" s="73" t="s">
        <v>92</v>
      </c>
      <c r="S23" s="86"/>
      <c r="AD23" s="72"/>
      <c r="AE23" s="73"/>
    </row>
    <row r="24" spans="1:31" ht="14.25">
      <c r="A24" s="3"/>
      <c r="B24" s="163"/>
      <c r="C24" s="163"/>
      <c r="D24" s="163"/>
      <c r="E24" s="163"/>
      <c r="F24" s="163"/>
      <c r="G24" s="23" t="s">
        <v>2</v>
      </c>
      <c r="H24" s="164"/>
      <c r="I24" s="164"/>
      <c r="J24" s="164"/>
      <c r="K24" s="23" t="s">
        <v>2</v>
      </c>
      <c r="L24" s="164"/>
      <c r="M24" s="164"/>
      <c r="N24" s="164"/>
      <c r="O24" s="3"/>
      <c r="Q24" s="72" t="b">
        <f>ISNUMBER(SEARCH("KoBeTa",K30))</f>
        <v>1</v>
      </c>
      <c r="R24" s="73" t="s">
        <v>96</v>
      </c>
      <c r="S24" s="86"/>
      <c r="U24" s="80" t="s">
        <v>53</v>
      </c>
      <c r="V24" s="81" t="s">
        <v>1</v>
      </c>
      <c r="AD24" s="72"/>
      <c r="AE24" s="73"/>
    </row>
    <row r="25" spans="1:31" ht="14.25">
      <c r="A25" s="3"/>
      <c r="B25" s="163"/>
      <c r="C25" s="163"/>
      <c r="D25" s="163"/>
      <c r="E25" s="163"/>
      <c r="F25" s="163"/>
      <c r="G25" s="23" t="s">
        <v>2</v>
      </c>
      <c r="H25" s="164"/>
      <c r="I25" s="164"/>
      <c r="J25" s="164"/>
      <c r="K25" s="23" t="s">
        <v>2</v>
      </c>
      <c r="L25" s="164"/>
      <c r="M25" s="164"/>
      <c r="N25" s="164"/>
      <c r="O25" s="3"/>
      <c r="Q25" s="85" t="s">
        <v>95</v>
      </c>
      <c r="U25" s="88" t="s">
        <v>57</v>
      </c>
      <c r="V25" s="81" t="s">
        <v>75</v>
      </c>
      <c r="W25" s="72">
        <v>2</v>
      </c>
      <c r="X25" s="72">
        <v>1</v>
      </c>
      <c r="Y25" s="72">
        <v>2</v>
      </c>
      <c r="Z25" s="72">
        <v>10</v>
      </c>
      <c r="AA25" s="72">
        <v>1</v>
      </c>
      <c r="AB25" s="72">
        <v>2</v>
      </c>
      <c r="AC25" s="72" t="s">
        <v>50</v>
      </c>
      <c r="AD25" s="72"/>
      <c r="AE25" s="73"/>
    </row>
    <row r="26" spans="1:31" ht="13.5">
      <c r="A26" s="3"/>
      <c r="B26" s="123" t="s">
        <v>34</v>
      </c>
      <c r="C26" s="123"/>
      <c r="D26" s="123"/>
      <c r="E26" s="123"/>
      <c r="F26" s="123"/>
      <c r="G26" s="24" t="s">
        <v>2</v>
      </c>
      <c r="H26" s="124">
        <f>SUM(H21:J25)</f>
        <v>56913.42</v>
      </c>
      <c r="I26" s="124"/>
      <c r="J26" s="124"/>
      <c r="K26" s="24" t="s">
        <v>2</v>
      </c>
      <c r="L26" s="124">
        <f>SUM(L21:N25)</f>
        <v>873</v>
      </c>
      <c r="M26" s="124"/>
      <c r="N26" s="124"/>
      <c r="O26" s="3"/>
      <c r="Q26" s="72" t="b">
        <f>ISNUMBER(SEARCH("KoPutri",G30))</f>
        <v>0</v>
      </c>
      <c r="R26" s="73" t="s">
        <v>92</v>
      </c>
      <c r="U26" s="88" t="s">
        <v>57</v>
      </c>
      <c r="V26" s="81" t="s">
        <v>76</v>
      </c>
      <c r="W26" s="72">
        <v>10</v>
      </c>
      <c r="X26" s="72">
        <v>10</v>
      </c>
      <c r="Y26" s="72">
        <v>10</v>
      </c>
      <c r="Z26" s="72">
        <v>10</v>
      </c>
      <c r="AA26" s="72">
        <v>10</v>
      </c>
      <c r="AB26" s="72">
        <v>10</v>
      </c>
      <c r="AC26" s="72" t="s">
        <v>50</v>
      </c>
      <c r="AD26" s="72"/>
      <c r="AE26" s="73"/>
    </row>
    <row r="27" spans="1:31" ht="13.5">
      <c r="A27" s="3"/>
      <c r="B27" s="123" t="s">
        <v>33</v>
      </c>
      <c r="C27" s="123"/>
      <c r="D27" s="123"/>
      <c r="E27" s="123"/>
      <c r="F27" s="123"/>
      <c r="G27" s="123"/>
      <c r="H27" s="123"/>
      <c r="I27" s="123"/>
      <c r="J27" s="123"/>
      <c r="K27" s="24" t="s">
        <v>2</v>
      </c>
      <c r="L27" s="124">
        <f>L18+L26</f>
        <v>1058.8140000000001</v>
      </c>
      <c r="M27" s="124"/>
      <c r="N27" s="124"/>
      <c r="O27" s="3"/>
      <c r="Q27" s="72" t="b">
        <f>ISNUMBER(SEARCH("KoPutri",K30))</f>
        <v>0</v>
      </c>
      <c r="R27" s="73" t="s">
        <v>96</v>
      </c>
      <c r="U27" s="88" t="s">
        <v>57</v>
      </c>
      <c r="V27" s="89" t="s">
        <v>77</v>
      </c>
      <c r="W27" s="71">
        <v>250000</v>
      </c>
      <c r="X27" s="71">
        <v>250000</v>
      </c>
      <c r="Y27" s="71">
        <v>200000</v>
      </c>
      <c r="Z27" s="71">
        <v>200000</v>
      </c>
      <c r="AA27" s="71">
        <f>IF(L14&lt;2001,L14*20,100000)</f>
        <v>100000</v>
      </c>
      <c r="AB27" s="71">
        <v>200000</v>
      </c>
      <c r="AC27" s="71" t="s">
        <v>50</v>
      </c>
      <c r="AD27" s="72"/>
      <c r="AE27" s="73"/>
    </row>
    <row r="28" spans="1:31" ht="13.5">
      <c r="A28" s="3"/>
      <c r="B28" s="15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  <c r="O28" s="3"/>
      <c r="Q28" s="80" t="str">
        <f>IF(OR(Q26=TRUE,Q27=TRUE), "YES", "NO")</f>
        <v>NO</v>
      </c>
      <c r="U28" s="88" t="s">
        <v>57</v>
      </c>
      <c r="V28" s="81" t="s">
        <v>78</v>
      </c>
      <c r="W28" s="86">
        <f ca="1">IF(N7&gt;50,58,60)</f>
        <v>60</v>
      </c>
      <c r="X28" s="74">
        <v>58</v>
      </c>
      <c r="Y28" s="74">
        <v>58</v>
      </c>
      <c r="Z28" s="74">
        <v>58</v>
      </c>
      <c r="AA28" s="74">
        <v>54</v>
      </c>
      <c r="AB28" s="74">
        <v>58</v>
      </c>
      <c r="AC28" s="74" t="s">
        <v>50</v>
      </c>
      <c r="AD28" s="72"/>
      <c r="AE28" s="73"/>
    </row>
    <row r="29" spans="1:31" ht="14.25">
      <c r="A29" s="3"/>
      <c r="B29" s="125" t="s">
        <v>32</v>
      </c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7"/>
      <c r="O29" s="3"/>
      <c r="Q29" s="85" t="s">
        <v>97</v>
      </c>
      <c r="U29" s="88" t="s">
        <v>58</v>
      </c>
      <c r="V29" s="73" t="s">
        <v>115</v>
      </c>
      <c r="W29" s="86">
        <f ca="1">MIN(K8,W28)</f>
        <v>60</v>
      </c>
      <c r="X29" s="86">
        <f>MIN(K8,X28)</f>
        <v>58</v>
      </c>
      <c r="Y29" s="86">
        <f>MIN(K8,Y28)</f>
        <v>58</v>
      </c>
      <c r="Z29" s="86">
        <f>MIN(K8,Z28)</f>
        <v>58</v>
      </c>
      <c r="AA29" s="86">
        <f>MIN(K8,AA28)</f>
        <v>54</v>
      </c>
      <c r="AB29" s="86">
        <f>MIN(N8,AB28)</f>
        <v>58</v>
      </c>
      <c r="AC29" s="86" t="s">
        <v>50</v>
      </c>
      <c r="AD29" s="72"/>
      <c r="AE29" s="73"/>
    </row>
    <row r="30" spans="1:31" ht="13.5">
      <c r="A30" s="3"/>
      <c r="B30" s="49" t="s">
        <v>21</v>
      </c>
      <c r="C30" s="20"/>
      <c r="D30" s="25"/>
      <c r="E30" s="25"/>
      <c r="F30" s="25"/>
      <c r="G30" s="117" t="s">
        <v>133</v>
      </c>
      <c r="H30" s="118"/>
      <c r="I30" s="118"/>
      <c r="J30" s="119"/>
      <c r="K30" s="117" t="s">
        <v>133</v>
      </c>
      <c r="L30" s="118"/>
      <c r="M30" s="118"/>
      <c r="N30" s="119"/>
      <c r="O30" s="3"/>
      <c r="Q30" s="80" t="str">
        <f>IF(AND(Q21=TRUE,Q28="YES"), "YES", "NO")</f>
        <v>NO</v>
      </c>
      <c r="S30" s="73" t="s">
        <v>98</v>
      </c>
      <c r="U30" s="88" t="s">
        <v>58</v>
      </c>
      <c r="V30" s="73" t="s">
        <v>116</v>
      </c>
      <c r="W30" s="86">
        <f ca="1">IF(W29-N7&gt;10,10,W29-N7)</f>
        <v>10</v>
      </c>
      <c r="X30" s="86">
        <f ca="1">IF(X29-N7&gt;10,10,X29-N7)</f>
        <v>10</v>
      </c>
      <c r="Y30" s="86">
        <f ca="1">IF(Y29-N7&gt;10,10,Y29-N7)</f>
        <v>10</v>
      </c>
      <c r="Z30" s="86">
        <f ca="1">IF(Z29-N7&gt;10,10,"Not Eligible")</f>
        <v>10</v>
      </c>
      <c r="AA30" s="86">
        <f ca="1">IF(AA29-N7&gt;10,10,AA29-N7)</f>
        <v>10</v>
      </c>
      <c r="AB30" s="86">
        <f ca="1">IF(AB29-N7&gt;10,10,AB29-N7)</f>
        <v>10</v>
      </c>
      <c r="AC30" s="86" t="s">
        <v>50</v>
      </c>
      <c r="AD30" s="72"/>
      <c r="AE30" s="73"/>
    </row>
    <row r="31" spans="1:31" ht="13.5">
      <c r="A31" s="3"/>
      <c r="B31" s="49" t="s">
        <v>18</v>
      </c>
      <c r="C31" s="20"/>
      <c r="D31" s="25"/>
      <c r="E31" s="25"/>
      <c r="F31" s="25"/>
      <c r="G31" s="120" t="str">
        <f>HLOOKUP(G30,W7:AC16,2,FALSE)</f>
        <v>CIMB</v>
      </c>
      <c r="H31" s="121" t="e">
        <v>#N/A</v>
      </c>
      <c r="I31" s="121" t="e">
        <v>#N/A</v>
      </c>
      <c r="J31" s="122" t="e">
        <v>#N/A</v>
      </c>
      <c r="K31" s="120" t="str">
        <f>HLOOKUP(K30,W7:AC16,2,FALSE)</f>
        <v>CIMB</v>
      </c>
      <c r="L31" s="121" t="e">
        <v>#N/A</v>
      </c>
      <c r="M31" s="121" t="e">
        <v>#N/A</v>
      </c>
      <c r="N31" s="122" t="e">
        <v>#N/A</v>
      </c>
      <c r="O31" s="3"/>
      <c r="Q31" s="73" t="s">
        <v>101</v>
      </c>
      <c r="S31" s="73" t="s">
        <v>98</v>
      </c>
      <c r="U31" s="88" t="s">
        <v>60</v>
      </c>
      <c r="V31" s="73" t="s">
        <v>117</v>
      </c>
      <c r="W31" s="71">
        <f ca="1">VLOOKUP(W21,INDIRECT("'TableUkhwah'!"&amp;CHOOSE(W30,"A","B","C","D","E","F","G","H","I","J")&amp;"4:K253"),12-W30,TRUE)</f>
        <v>80000</v>
      </c>
      <c r="X31" s="90">
        <f ca="1">VLOOKUP(X21,INDIRECT("'TableUkhwah'!"&amp;CHOOSE(X30,"A","B","C","D","E","F","G","H","I","J")&amp;"4:K253"),12-X30,TRUE)</f>
        <v>80000</v>
      </c>
      <c r="Y31" s="70" t="s">
        <v>50</v>
      </c>
      <c r="Z31" s="70" t="s">
        <v>50</v>
      </c>
      <c r="AA31" s="91" t="s">
        <v>50</v>
      </c>
      <c r="AB31" s="70" t="s">
        <v>50</v>
      </c>
      <c r="AC31" s="70" t="s">
        <v>50</v>
      </c>
      <c r="AD31" s="72"/>
      <c r="AE31" s="73"/>
    </row>
    <row r="32" spans="1:31" ht="14.25">
      <c r="A32" s="3"/>
      <c r="B32" s="49" t="s">
        <v>29</v>
      </c>
      <c r="C32" s="20"/>
      <c r="D32" s="26"/>
      <c r="E32" s="26"/>
      <c r="F32" s="26"/>
      <c r="G32" s="23" t="s">
        <v>2</v>
      </c>
      <c r="H32" s="95">
        <f ca="1">HLOOKUP(G30,W7:AC46,33,FALSE)</f>
        <v>75000</v>
      </c>
      <c r="I32" s="96"/>
      <c r="J32" s="97"/>
      <c r="K32" s="23" t="s">
        <v>2</v>
      </c>
      <c r="L32" s="95">
        <f ca="1">HLOOKUP(K30,W7:AC46,33,FALSE)</f>
        <v>75000</v>
      </c>
      <c r="M32" s="96"/>
      <c r="N32" s="97"/>
      <c r="O32" s="3"/>
      <c r="Q32" s="73" t="s">
        <v>91</v>
      </c>
      <c r="U32" s="88" t="s">
        <v>60</v>
      </c>
      <c r="V32" s="73" t="s">
        <v>118</v>
      </c>
      <c r="W32" s="70">
        <f ca="1">VLOOKUP(W21,INDIRECT("'TableUkhwah'!"&amp;CHOOSE(W30,"A","B","C","D","E","F","G","H","I","J")&amp;"4:K253"),1,TRUE)</f>
        <v>1020</v>
      </c>
      <c r="X32" s="91">
        <f ca="1">VLOOKUP(X21,INDIRECT("'TableUkhwah'!"&amp;CHOOSE(X30,"A","B","C","D","E","F","G","H","I","J")&amp;"4:K253"),1,TRUE)</f>
        <v>1020</v>
      </c>
      <c r="Y32" s="70" t="s">
        <v>50</v>
      </c>
      <c r="Z32" s="70" t="s">
        <v>50</v>
      </c>
      <c r="AA32" s="91" t="s">
        <v>50</v>
      </c>
      <c r="AB32" s="70" t="s">
        <v>50</v>
      </c>
      <c r="AC32" s="70"/>
      <c r="AD32" s="72"/>
      <c r="AE32" s="73"/>
    </row>
    <row r="33" spans="1:43" ht="14.25">
      <c r="A33" s="3"/>
      <c r="B33" s="49" t="s">
        <v>28</v>
      </c>
      <c r="C33" s="20"/>
      <c r="D33" s="26"/>
      <c r="E33" s="26"/>
      <c r="F33" s="26"/>
      <c r="G33" s="23" t="s">
        <v>25</v>
      </c>
      <c r="H33" s="95">
        <f ca="1">HLOOKUP(G30,W7:AC45,24,FALSE)</f>
        <v>10</v>
      </c>
      <c r="I33" s="96"/>
      <c r="J33" s="97"/>
      <c r="K33" s="23" t="s">
        <v>25</v>
      </c>
      <c r="L33" s="95">
        <f ca="1">HLOOKUP(K30,W7:AC45,24,FALSE)</f>
        <v>10</v>
      </c>
      <c r="M33" s="96"/>
      <c r="N33" s="97"/>
      <c r="O33" s="3"/>
      <c r="U33" s="88" t="s">
        <v>60</v>
      </c>
      <c r="V33" s="73" t="s">
        <v>119</v>
      </c>
      <c r="W33" s="70" t="s">
        <v>50</v>
      </c>
      <c r="X33" s="91" t="s">
        <v>50</v>
      </c>
      <c r="Y33" s="90">
        <f ca="1">VLOOKUP(Y21,INDIRECT("'TableKobeta690'!"&amp;CHOOSE(Y30,"A","B","C","D","E","F","G","H","I","J")&amp;"4:K253"),12-Y30,TRUE)</f>
        <v>71000</v>
      </c>
      <c r="Z33" s="70" t="s">
        <v>50</v>
      </c>
      <c r="AA33" s="91" t="s">
        <v>50</v>
      </c>
      <c r="AB33" s="90">
        <f ca="1">VLOOKUP(AB21,INDIRECT("'TableKobeta780'!"&amp;CHOOSE(AB30,"A","B","C","D","E","F","G","H","I","J")&amp;"4:K253"),12-AB30,TRUE)</f>
        <v>67000</v>
      </c>
      <c r="AC33" s="70" t="s">
        <v>50</v>
      </c>
      <c r="AD33" s="72"/>
      <c r="AE33" s="73"/>
      <c r="AF33" s="5"/>
      <c r="AG33" s="5"/>
      <c r="AH33" s="5"/>
      <c r="AI33" s="5"/>
      <c r="AJ33" s="5"/>
      <c r="AK33" s="5"/>
      <c r="AL33" s="5"/>
      <c r="AM33" s="5"/>
      <c r="AN33" s="5"/>
      <c r="AO33" s="5"/>
    </row>
    <row r="34" spans="1:43" ht="14.25">
      <c r="A34" s="3"/>
      <c r="B34" s="49" t="s">
        <v>24</v>
      </c>
      <c r="C34" s="20"/>
      <c r="D34" s="26"/>
      <c r="E34" s="26"/>
      <c r="F34" s="26"/>
      <c r="G34" s="23" t="s">
        <v>2</v>
      </c>
      <c r="H34" s="95">
        <f ca="1">HLOOKUP(G30,W7:AC45,34,FALSE)</f>
        <v>1020</v>
      </c>
      <c r="I34" s="96"/>
      <c r="J34" s="97"/>
      <c r="K34" s="23" t="s">
        <v>2</v>
      </c>
      <c r="L34" s="95">
        <f ca="1">HLOOKUP(K30,W7:AC45,34,FALSE)</f>
        <v>1020</v>
      </c>
      <c r="M34" s="96"/>
      <c r="N34" s="97"/>
      <c r="O34" s="3"/>
      <c r="U34" s="88" t="s">
        <v>60</v>
      </c>
      <c r="V34" s="73" t="s">
        <v>120</v>
      </c>
      <c r="W34" s="70" t="s">
        <v>50</v>
      </c>
      <c r="X34" s="91" t="s">
        <v>50</v>
      </c>
      <c r="Y34" s="90">
        <f ca="1">VLOOKUP(Y21,INDIRECT("'TableKobeta690'!"&amp;CHOOSE(Y30,"A","B","C","D","E","F","G","H","I","J")&amp;"4:K253"),1,TRUE)</f>
        <v>1020</v>
      </c>
      <c r="Z34" s="70" t="s">
        <v>50</v>
      </c>
      <c r="AA34" s="91" t="s">
        <v>50</v>
      </c>
      <c r="AB34" s="90">
        <f ca="1">VLOOKUP(AB21,INDIRECT("'TableKobeta780'!"&amp;CHOOSE(AB30,"A","B","C","D","E","F","G","H","I","J")&amp;"4:K253"),1,TRUE)</f>
        <v>1014</v>
      </c>
      <c r="AC34" s="70"/>
      <c r="AD34" s="72"/>
      <c r="AE34" s="72"/>
      <c r="AF34" s="5"/>
      <c r="AG34" s="5"/>
      <c r="AH34" s="5"/>
      <c r="AI34" s="5"/>
      <c r="AJ34" s="5"/>
      <c r="AK34" s="5"/>
      <c r="AL34" s="5"/>
      <c r="AM34" s="5"/>
      <c r="AN34" s="5"/>
      <c r="AO34" s="5"/>
    </row>
    <row r="35" spans="1:43" ht="13.5">
      <c r="A35" s="3"/>
      <c r="B35" s="15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/>
      <c r="O35" s="3"/>
      <c r="U35" s="88" t="s">
        <v>60</v>
      </c>
      <c r="V35" s="73" t="s">
        <v>121</v>
      </c>
      <c r="W35" s="70" t="s">
        <v>50</v>
      </c>
      <c r="X35" s="91" t="s">
        <v>50</v>
      </c>
      <c r="Y35" s="71">
        <f ca="1">VLOOKUP(Y21,INDIRECT("'TableKobeta599'!"&amp;CHOOSE(Y30,"A","B","C","D","E","F","G","H","I","J")&amp;"4:K253"),12-Y30,TRUE)</f>
        <v>75000</v>
      </c>
      <c r="Z35" s="71">
        <f ca="1">VLOOKUP(Z21,INDIRECT("'TableKobeta599'!"&amp;CHOOSE(Z30,"A","B","C","D","E","F","G","H","I","J")&amp;"4:K253"),12-Z30,TRUE)</f>
        <v>75000</v>
      </c>
      <c r="AA35" s="91" t="s">
        <v>50</v>
      </c>
      <c r="AB35" s="91" t="s">
        <v>50</v>
      </c>
      <c r="AC35" s="71" t="s">
        <v>50</v>
      </c>
      <c r="AD35" s="72"/>
      <c r="AE35" s="72"/>
      <c r="AF35" s="5"/>
      <c r="AG35" s="5"/>
      <c r="AH35" s="5"/>
      <c r="AI35" s="5"/>
      <c r="AJ35" s="5"/>
      <c r="AK35" s="5"/>
      <c r="AL35" s="5"/>
      <c r="AM35" s="5"/>
      <c r="AN35" s="5"/>
      <c r="AO35" s="5"/>
    </row>
    <row r="36" spans="1:43" ht="14.25">
      <c r="A36" s="3"/>
      <c r="B36" s="49" t="s">
        <v>27</v>
      </c>
      <c r="C36" s="20"/>
      <c r="D36" s="26"/>
      <c r="E36" s="26"/>
      <c r="F36" s="26"/>
      <c r="G36" s="23" t="s">
        <v>2</v>
      </c>
      <c r="H36" s="101">
        <v>74000</v>
      </c>
      <c r="I36" s="102"/>
      <c r="J36" s="103"/>
      <c r="K36" s="23" t="s">
        <v>2</v>
      </c>
      <c r="L36" s="101">
        <v>75000</v>
      </c>
      <c r="M36" s="102"/>
      <c r="N36" s="103"/>
      <c r="O36" s="3"/>
      <c r="T36" s="88"/>
      <c r="U36" s="88" t="s">
        <v>60</v>
      </c>
      <c r="V36" s="73" t="s">
        <v>122</v>
      </c>
      <c r="W36" s="70" t="s">
        <v>50</v>
      </c>
      <c r="X36" s="91" t="s">
        <v>50</v>
      </c>
      <c r="Y36" s="71">
        <f ca="1">VLOOKUP(Y21,INDIRECT("'TableKobeta599'!"&amp;CHOOSE(Y30,"A","B","C","D","E","F","G","H","I","J")&amp;"4:K253"),1,TRUE)</f>
        <v>1020</v>
      </c>
      <c r="Z36" s="71">
        <f ca="1">VLOOKUP(Z21,INDIRECT("'TableKobeta599'!"&amp;CHOOSE(Z30,"A","B","C","D","E","F","G","H","I","J")&amp;"4:K253"),1,TRUE)</f>
        <v>1020</v>
      </c>
      <c r="AA36" s="91" t="s">
        <v>50</v>
      </c>
      <c r="AB36" s="91" t="s">
        <v>50</v>
      </c>
      <c r="AC36" s="71"/>
      <c r="AD36" s="72"/>
      <c r="AE36" s="72"/>
      <c r="AF36" s="27"/>
      <c r="AG36" s="27"/>
      <c r="AH36" s="27"/>
      <c r="AI36" s="27"/>
      <c r="AJ36" s="27"/>
      <c r="AK36" s="27"/>
      <c r="AL36" s="27"/>
      <c r="AM36" s="27"/>
      <c r="AN36" s="27"/>
      <c r="AO36" s="27"/>
    </row>
    <row r="37" spans="1:43" ht="14.25">
      <c r="A37" s="3"/>
      <c r="B37" s="49" t="s">
        <v>26</v>
      </c>
      <c r="C37" s="20"/>
      <c r="D37" s="26"/>
      <c r="E37" s="26"/>
      <c r="F37" s="26"/>
      <c r="G37" s="23" t="s">
        <v>25</v>
      </c>
      <c r="H37" s="101">
        <v>10</v>
      </c>
      <c r="I37" s="102"/>
      <c r="J37" s="103"/>
      <c r="K37" s="23" t="s">
        <v>25</v>
      </c>
      <c r="L37" s="101">
        <v>10</v>
      </c>
      <c r="M37" s="102"/>
      <c r="N37" s="103"/>
      <c r="O37" s="3"/>
      <c r="T37" s="88"/>
      <c r="U37" s="88" t="s">
        <v>60</v>
      </c>
      <c r="V37" s="73" t="s">
        <v>123</v>
      </c>
      <c r="W37" s="91" t="s">
        <v>50</v>
      </c>
      <c r="X37" s="91" t="s">
        <v>50</v>
      </c>
      <c r="Y37" s="91" t="s">
        <v>50</v>
      </c>
      <c r="Z37" s="91" t="s">
        <v>50</v>
      </c>
      <c r="AA37" s="71">
        <f ca="1">VLOOKUP(AA21,INDIRECT("'TableKoPutri590'!"&amp;CHOOSE(AA30,"A","B","C","D","E","F","G","H","I","J")&amp;"4:K253"),12-AA30,TRUE)</f>
        <v>76000</v>
      </c>
      <c r="AB37" s="91" t="s">
        <v>50</v>
      </c>
      <c r="AC37" s="71"/>
      <c r="AD37" s="72"/>
      <c r="AE37" s="72"/>
      <c r="AF37" s="28"/>
      <c r="AG37" s="28"/>
      <c r="AH37" s="28"/>
      <c r="AI37" s="28"/>
      <c r="AJ37" s="28"/>
      <c r="AK37" s="28"/>
      <c r="AL37" s="28"/>
      <c r="AM37" s="28"/>
      <c r="AN37" s="28"/>
      <c r="AO37" s="28"/>
    </row>
    <row r="38" spans="1:43" ht="14.25">
      <c r="A38" s="3"/>
      <c r="B38" s="49" t="s">
        <v>24</v>
      </c>
      <c r="C38" s="20"/>
      <c r="D38" s="26"/>
      <c r="E38" s="26"/>
      <c r="F38" s="26"/>
      <c r="G38" s="23" t="s">
        <v>2</v>
      </c>
      <c r="H38" s="98">
        <f ca="1">HLOOKUP(G30,W7:AC46,37,FALSE)</f>
        <v>1006</v>
      </c>
      <c r="I38" s="99"/>
      <c r="J38" s="100"/>
      <c r="K38" s="23" t="s">
        <v>2</v>
      </c>
      <c r="L38" s="98">
        <f ca="1">HLOOKUP(K30,W7:AC46,40,FALSE)</f>
        <v>1020</v>
      </c>
      <c r="M38" s="99"/>
      <c r="N38" s="100"/>
      <c r="O38" s="3"/>
      <c r="T38" s="88"/>
      <c r="U38" s="88" t="s">
        <v>60</v>
      </c>
      <c r="V38" s="73" t="s">
        <v>124</v>
      </c>
      <c r="W38" s="91" t="s">
        <v>50</v>
      </c>
      <c r="X38" s="91" t="s">
        <v>50</v>
      </c>
      <c r="Y38" s="91" t="s">
        <v>50</v>
      </c>
      <c r="Z38" s="91" t="s">
        <v>50</v>
      </c>
      <c r="AA38" s="71">
        <f ca="1">VLOOKUP(AA21,INDIRECT("'TableKoPutri590'!"&amp;CHOOSE(AA30,"A","B","C","D","E","F","G","H","I","J")&amp;"4:K253"),1,TRUE)</f>
        <v>1007</v>
      </c>
      <c r="AB38" s="91" t="s">
        <v>50</v>
      </c>
      <c r="AC38" s="71"/>
      <c r="AD38" s="72"/>
      <c r="AE38" s="92"/>
      <c r="AF38" s="5"/>
      <c r="AG38" s="5"/>
      <c r="AH38" s="5"/>
      <c r="AI38" s="5"/>
      <c r="AJ38" s="5"/>
      <c r="AK38" s="5"/>
      <c r="AL38" s="5"/>
      <c r="AM38" s="5"/>
      <c r="AN38" s="5"/>
      <c r="AO38" s="5"/>
    </row>
    <row r="39" spans="1:43" ht="13.5">
      <c r="A39" s="3"/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7"/>
      <c r="O39" s="3"/>
      <c r="T39" s="88"/>
      <c r="U39" s="88" t="s">
        <v>59</v>
      </c>
      <c r="V39" s="73" t="s">
        <v>125</v>
      </c>
      <c r="W39" s="70">
        <f ca="1">IF(W31&gt;W27,W27,W31)</f>
        <v>80000</v>
      </c>
      <c r="X39" s="70">
        <f ca="1">IF(X31&gt;X27,X27,X31)</f>
        <v>80000</v>
      </c>
      <c r="Y39" s="70">
        <f ca="1">IF(Y20="YES",Y35,Y33)</f>
        <v>71000</v>
      </c>
      <c r="Z39" s="70">
        <f ca="1">IF(Z35&gt;Z27,Z27,Z35)</f>
        <v>75000</v>
      </c>
      <c r="AA39" s="70">
        <f ca="1">IF(AA37&gt;AA27,AA27,AA37)</f>
        <v>76000</v>
      </c>
      <c r="AB39" s="70">
        <f ca="1">IF(AB33&gt;AB27,AB27,AB33)</f>
        <v>67000</v>
      </c>
      <c r="AC39" s="70" t="s">
        <v>50</v>
      </c>
      <c r="AD39" s="83"/>
      <c r="AE39" s="72"/>
      <c r="AF39" s="5"/>
      <c r="AG39" s="5"/>
      <c r="AH39" s="5"/>
      <c r="AI39" s="5"/>
      <c r="AJ39" s="5"/>
      <c r="AK39" s="5"/>
      <c r="AL39" s="5"/>
      <c r="AM39" s="5"/>
      <c r="AN39" s="5"/>
      <c r="AO39" s="5"/>
    </row>
    <row r="40" spans="1:43" ht="14.25">
      <c r="A40" s="3"/>
      <c r="B40" s="125" t="s">
        <v>22</v>
      </c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N40" s="127"/>
      <c r="O40" s="3"/>
      <c r="U40" s="88" t="s">
        <v>59</v>
      </c>
      <c r="V40" s="73" t="s">
        <v>126</v>
      </c>
      <c r="W40" s="70">
        <f ca="1">W32</f>
        <v>1020</v>
      </c>
      <c r="X40" s="70">
        <f ca="1">X32</f>
        <v>1020</v>
      </c>
      <c r="Y40" s="70">
        <f ca="1">IF(Y20="YES",Y36,Y34)</f>
        <v>1020</v>
      </c>
      <c r="Z40" s="70">
        <f ca="1">Z36</f>
        <v>1020</v>
      </c>
      <c r="AA40" s="70">
        <f ca="1">AA38</f>
        <v>1007</v>
      </c>
      <c r="AB40" s="70">
        <f ca="1">AB34</f>
        <v>1014</v>
      </c>
      <c r="AC40" s="70"/>
      <c r="AD40" s="83"/>
      <c r="AE40" s="72"/>
      <c r="AF40" s="5"/>
      <c r="AG40" s="5"/>
      <c r="AH40" s="5"/>
      <c r="AI40" s="5"/>
      <c r="AJ40" s="5"/>
      <c r="AK40" s="5"/>
      <c r="AL40" s="5"/>
      <c r="AM40" s="5"/>
      <c r="AN40" s="5"/>
      <c r="AO40" s="5"/>
    </row>
    <row r="41" spans="1:43" ht="13.5">
      <c r="A41" s="3"/>
      <c r="B41" s="148" t="s">
        <v>19</v>
      </c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50"/>
      <c r="O41" s="3"/>
      <c r="U41" s="88" t="s">
        <v>61</v>
      </c>
      <c r="V41" s="73" t="s">
        <v>127</v>
      </c>
      <c r="W41" s="91" t="s">
        <v>50</v>
      </c>
      <c r="X41" s="91" t="s">
        <v>50</v>
      </c>
      <c r="Y41" s="70" t="str">
        <f ca="1">IF(INDEX(TableKobeta690!A4:J253,MATCH(H36,TableKobeta690!K4:K253,0),MATCH(H37,TableKobeta690!A3:J3,0))&lt;=H34,INDEX(TableKobeta690!A4:J253,MATCH(H36,TableKobeta690!K4:K253,0),MATCH(H37,TableKobeta690!A3:J3,0)),"Exceed Eligibility")</f>
        <v>Exceed Eligibility</v>
      </c>
      <c r="Z41" s="91" t="s">
        <v>50</v>
      </c>
      <c r="AA41" s="91" t="s">
        <v>50</v>
      </c>
      <c r="AB41" s="91" t="s">
        <v>50</v>
      </c>
      <c r="AD41" s="83"/>
      <c r="AE41" s="72"/>
      <c r="AF41" s="5"/>
      <c r="AG41" s="5"/>
      <c r="AH41" s="5"/>
      <c r="AI41" s="5"/>
      <c r="AJ41" s="5"/>
      <c r="AK41" s="5"/>
      <c r="AL41" s="5"/>
      <c r="AM41" s="5"/>
      <c r="AN41" s="5"/>
      <c r="AO41" s="5"/>
    </row>
    <row r="42" spans="1:43" ht="14.25">
      <c r="A42" s="3"/>
      <c r="B42" s="49" t="s">
        <v>13</v>
      </c>
      <c r="C42" s="51"/>
      <c r="D42" s="52"/>
      <c r="E42" s="52"/>
      <c r="F42" s="23" t="s">
        <v>2</v>
      </c>
      <c r="G42" s="55">
        <f>HLOOKUP(G30,W7:AC16,3,FALSE)</f>
        <v>10</v>
      </c>
      <c r="H42" s="129">
        <f>G42</f>
        <v>10</v>
      </c>
      <c r="I42" s="130"/>
      <c r="J42" s="131"/>
      <c r="K42" s="55">
        <f>HLOOKUP(K30,W7:AC16,3,FALSE)</f>
        <v>10</v>
      </c>
      <c r="L42" s="129">
        <f>K42</f>
        <v>10</v>
      </c>
      <c r="M42" s="130"/>
      <c r="N42" s="131"/>
      <c r="O42" s="3"/>
      <c r="U42" s="88" t="s">
        <v>61</v>
      </c>
      <c r="V42" s="73" t="s">
        <v>128</v>
      </c>
      <c r="W42" s="91" t="s">
        <v>50</v>
      </c>
      <c r="X42" s="91" t="s">
        <v>50</v>
      </c>
      <c r="Y42" s="70">
        <f ca="1">IF(INDEX(TableKobeta599!A4:J253,MATCH(H36,TableKobeta599!K4:K253,0),MATCH(H37,TableKobeta599!A3:J3,0))&lt;=H34,INDEX(TableKobeta599!A4:J253,MATCH(H36,TableKobeta599!K4:K253,0),MATCH(H37,TableKobeta599!A3:J3,0)),"Exceed Eligibility")</f>
        <v>1006</v>
      </c>
      <c r="Z42" s="91" t="s">
        <v>50</v>
      </c>
      <c r="AA42" s="91" t="s">
        <v>50</v>
      </c>
      <c r="AB42" s="91" t="s">
        <v>50</v>
      </c>
      <c r="AD42" s="72"/>
      <c r="AE42" s="72"/>
      <c r="AF42" s="5"/>
      <c r="AG42" s="5"/>
      <c r="AH42" s="5"/>
      <c r="AI42" s="5"/>
      <c r="AJ42" s="5"/>
      <c r="AK42" s="5"/>
      <c r="AL42" s="5"/>
      <c r="AM42" s="5"/>
      <c r="AN42" s="5"/>
      <c r="AO42" s="5"/>
    </row>
    <row r="43" spans="1:43" ht="14.25">
      <c r="A43" s="3"/>
      <c r="B43" s="49" t="s">
        <v>12</v>
      </c>
      <c r="C43" s="51"/>
      <c r="D43" s="52"/>
      <c r="E43" s="52"/>
      <c r="F43" s="23" t="s">
        <v>2</v>
      </c>
      <c r="G43" s="55">
        <f>HLOOKUP(G30,W7:AC16,4,FALSE)</f>
        <v>100</v>
      </c>
      <c r="H43" s="129">
        <f>G43</f>
        <v>100</v>
      </c>
      <c r="I43" s="130"/>
      <c r="J43" s="131"/>
      <c r="K43" s="55">
        <f>HLOOKUP(K30,W7:AC16,4,FALSE)</f>
        <v>100</v>
      </c>
      <c r="L43" s="129">
        <f>K43</f>
        <v>100</v>
      </c>
      <c r="M43" s="130"/>
      <c r="N43" s="131"/>
      <c r="O43" s="3"/>
      <c r="U43" s="88" t="s">
        <v>61</v>
      </c>
      <c r="V43" s="73" t="s">
        <v>129</v>
      </c>
      <c r="W43" s="70">
        <f ca="1">IF(INDEX(TableUkhwah!A4:J253,MATCH(H36,TableUkhwah!K4:K253,0),MATCH(H37,TableUkhwah!A3:J3,0))&lt;=H34,INDEX(TableUkhwah!A4:J253,MATCH(H36,TableUkhwah!K4:K253,0),MATCH(H37,TableUkhwah!A3:J3,0)),"Exceed Eligibility")</f>
        <v>943</v>
      </c>
      <c r="X43" s="91">
        <f ca="1">IF(INDEX(TableUkhwah!A4:J253,MATCH(H36,TableUkhwah!K4:K253,0),MATCH(H37,TableUkhwah!A3:J3,0))&lt;=H34,INDEX(TableUkhwah!A4:J253,MATCH(H36,TableUkhwah!K4:K253,0),MATCH(H37,TableUkhwah!A3:J3,0)),"Exceed Eligibility")</f>
        <v>943</v>
      </c>
      <c r="Y43" s="70" t="str">
        <f ca="1">IF(Y20="YES",Y42,Y41)</f>
        <v>Exceed Eligibility</v>
      </c>
      <c r="Z43" s="70">
        <f ca="1">IF(INDEX(TableKobeta599!A4:J253,MATCH(H36,TableKobeta599!K4:K253,0),MATCH(H37,TableKobeta599!A3:J3,0))&lt;=H34,INDEX(TableKobeta599!A4:J253,MATCH(H36,TableKobeta599!K4:K253,0),MATCH(H37,TableKobeta599!A3:J3,0)),"Exceed Eligibility")</f>
        <v>1006</v>
      </c>
      <c r="AA43" s="72">
        <f ca="1">IF(INDEX(TableKoPutri590!A4:J253,MATCH(H36,TableKoPutri590!K4:K253,0),MATCH(H37,TableKoPutri590!A3:J3,0))&lt;=H34,INDEX(TableKoPutri590!A4:J253,MATCH(H36,TableKoPutri590!K4:K253,0),MATCH(H37,TableKoPutri590!A3:J3,0)),"Exceed Eligibility")</f>
        <v>981</v>
      </c>
      <c r="AB43" s="70" t="str">
        <f ca="1">IF(INDEX(TableKobeta780!A4:J253,MATCH(H36,TableKobeta780!K4:K253,0),MATCH(H37,TableKobeta780!A3:J3,0))&lt;=H34,INDEX(TableKobeta780!A4:J253,MATCH(H36,TableKobeta780!K4:K253,0),MATCH(H37,TableKobeta780!A3:J3,0)),"Exceed Eligibility")</f>
        <v>Exceed Eligibility</v>
      </c>
      <c r="AD43" s="72"/>
      <c r="AE43" s="72"/>
      <c r="AF43" s="5"/>
      <c r="AG43" s="5"/>
      <c r="AH43" s="5"/>
      <c r="AI43" s="5"/>
      <c r="AJ43" s="5"/>
      <c r="AK43" s="5"/>
      <c r="AL43" s="5"/>
      <c r="AM43" s="5"/>
      <c r="AN43" s="5"/>
      <c r="AO43" s="5"/>
    </row>
    <row r="44" spans="1:43" ht="14.25">
      <c r="A44" s="3"/>
      <c r="B44" s="49" t="s">
        <v>11</v>
      </c>
      <c r="C44" s="51"/>
      <c r="D44" s="52"/>
      <c r="E44" s="52"/>
      <c r="F44" s="23" t="s">
        <v>2</v>
      </c>
      <c r="G44" s="55">
        <f>HLOOKUP(G30,W7:AC16,5,FALSE)</f>
        <v>500</v>
      </c>
      <c r="H44" s="129">
        <f>G44</f>
        <v>500</v>
      </c>
      <c r="I44" s="130"/>
      <c r="J44" s="131"/>
      <c r="K44" s="55">
        <f>HLOOKUP(K30,W7:AC16,5,FALSE)</f>
        <v>500</v>
      </c>
      <c r="L44" s="129">
        <f>K44</f>
        <v>500</v>
      </c>
      <c r="M44" s="130"/>
      <c r="N44" s="131"/>
      <c r="O44" s="3"/>
      <c r="U44" s="88" t="s">
        <v>62</v>
      </c>
      <c r="V44" s="73" t="s">
        <v>130</v>
      </c>
      <c r="W44" s="91" t="s">
        <v>50</v>
      </c>
      <c r="X44" s="91" t="s">
        <v>50</v>
      </c>
      <c r="Y44" s="70" t="str">
        <f ca="1">IF(INDEX(TableKobeta690!A4:J253,MATCH(L36,TableKobeta690!K4:K253,0),MATCH(L37,TableKobeta690!A3:J3,0))&lt;=L34,INDEX(TableKobeta690!A4:J253,MATCH(L36,TableKobeta690!K4:K253,0),MATCH(L37,TableKobeta690!A3:J3,0)),"Exceed Eligibility")</f>
        <v>Exceed Eligibility</v>
      </c>
      <c r="Z44" s="91" t="s">
        <v>50</v>
      </c>
      <c r="AA44" s="91" t="s">
        <v>50</v>
      </c>
      <c r="AB44" s="91" t="s">
        <v>50</v>
      </c>
      <c r="AC44" s="70"/>
      <c r="AD44" s="72"/>
      <c r="AE44" s="72"/>
    </row>
    <row r="45" spans="1:43" ht="14.25">
      <c r="A45" s="3"/>
      <c r="B45" s="49" t="s">
        <v>10</v>
      </c>
      <c r="C45" s="51"/>
      <c r="D45" s="52"/>
      <c r="E45" s="52"/>
      <c r="F45" s="23" t="s">
        <v>2</v>
      </c>
      <c r="G45" s="55">
        <f>HLOOKUP(G30,W7:AC16,6,FALSE)</f>
        <v>50</v>
      </c>
      <c r="H45" s="129">
        <f>G45</f>
        <v>50</v>
      </c>
      <c r="I45" s="130"/>
      <c r="J45" s="131"/>
      <c r="K45" s="55">
        <f>HLOOKUP(K30,W7:AC16,6,FALSE)</f>
        <v>50</v>
      </c>
      <c r="L45" s="129">
        <f>K45</f>
        <v>50</v>
      </c>
      <c r="M45" s="130"/>
      <c r="N45" s="131"/>
      <c r="O45" s="3"/>
      <c r="U45" s="88" t="s">
        <v>62</v>
      </c>
      <c r="V45" s="73" t="s">
        <v>131</v>
      </c>
      <c r="W45" s="91" t="s">
        <v>50</v>
      </c>
      <c r="X45" s="91" t="s">
        <v>50</v>
      </c>
      <c r="Y45" s="70">
        <f ca="1">IF(INDEX(TableKobeta599!A4:J253,MATCH(L36,TableKobeta599!K4:K253,0),MATCH(L37,TableKobeta599!A3:J3,0))&lt;=L34,INDEX(TableKobeta599!A4:J253,MATCH(L36,TableKobeta599!K4:K253,0),MATCH(L37,TableKobeta599!A3:J3,0)),"Exceed Eligibility")</f>
        <v>1020</v>
      </c>
      <c r="Z45" s="91" t="s">
        <v>50</v>
      </c>
      <c r="AA45" s="91" t="s">
        <v>50</v>
      </c>
      <c r="AB45" s="91" t="s">
        <v>50</v>
      </c>
      <c r="AD45" s="72"/>
      <c r="AE45" s="73"/>
    </row>
    <row r="46" spans="1:43" ht="14.25">
      <c r="A46" s="3"/>
      <c r="B46" s="49" t="s">
        <v>9</v>
      </c>
      <c r="C46" s="51"/>
      <c r="D46" s="52"/>
      <c r="E46" s="52"/>
      <c r="F46" s="30" t="s">
        <v>4</v>
      </c>
      <c r="G46" s="55">
        <f>HLOOKUP(G30,W7:AC16,7,FALSE)</f>
        <v>18</v>
      </c>
      <c r="H46" s="129">
        <f>G46*30</f>
        <v>540</v>
      </c>
      <c r="I46" s="130"/>
      <c r="J46" s="131"/>
      <c r="K46" s="55">
        <f>HLOOKUP(K30,W7:AC16,7,FALSE)</f>
        <v>18</v>
      </c>
      <c r="L46" s="129">
        <f>K46*30</f>
        <v>540</v>
      </c>
      <c r="M46" s="130"/>
      <c r="N46" s="131"/>
      <c r="O46" s="3"/>
      <c r="U46" s="88" t="s">
        <v>62</v>
      </c>
      <c r="V46" s="73" t="s">
        <v>132</v>
      </c>
      <c r="W46" s="70">
        <f ca="1">IF(INDEX(TableUkhwah!A4:J253,MATCH(L36,TableUkhwah!K4:K253,0),MATCH(L37,TableUkhwah!A3:J3,0))&lt;=L34,INDEX(TableUkhwah!A4:J253,MATCH(L36,TableUkhwah!K4:K253,0),MATCH(L37,TableUkhwah!A3:J3,0)),"Exceed Eligibility")</f>
        <v>956</v>
      </c>
      <c r="X46" s="91">
        <f ca="1">IF(INDEX(TableUkhwah!A4:J253,MATCH(L36,TableUkhwah!K4:K253,0),MATCH(L37,TableUkhwah!A3:J3,0))&lt;=L34,INDEX(TableUkhwah!A4:J253,MATCH(L36,TableUkhwah!K4:K253,0),MATCH(L37,TableUkhwah!A3:J3,0)),"Exceed Eligibility")</f>
        <v>956</v>
      </c>
      <c r="Y46" s="70" t="str">
        <f ca="1">IF(Y20="YES",Y45,Y44)</f>
        <v>Exceed Eligibility</v>
      </c>
      <c r="Z46" s="70">
        <f ca="1">IF(INDEX(TableKobeta599!A4:J253,MATCH(L36,TableKobeta599!K4:K253,0),MATCH(L37,TableKobeta599!A3:J3,0))&lt;=L34,INDEX(TableKobeta599!A4:J253,MATCH(L36,TableKobeta599!K4:K253,0),MATCH(L37,TableKobeta599!A3:J3,0)),"Exceed Eligibility")</f>
        <v>1020</v>
      </c>
      <c r="AA46" s="72">
        <f ca="1">IF(INDEX(TableKoPutri590!A4:J253,MATCH(L36,TableKoPutri590!K4:K253,0),MATCH(L37,TableKoPutri590!A3:J3,0))&lt;=L34,INDEX(TableKoPutri590!A4:J253,MATCH(L36,TableKoPutri590!K4:K253,0),MATCH(L37,TableKoPutri590!A3:J3,0)),"Exceed Eligibility")</f>
        <v>994</v>
      </c>
      <c r="AB46" s="70" t="str">
        <f ca="1">IF(INDEX(TableKobeta780!A4:J253,MATCH(L36,TableKobeta780!K4:K253,0),MATCH(L37,TableKobeta780!A3:J3,0))&lt;=L34,INDEX(TableKobeta780!A4:J253,MATCH(L36,TableKobeta780!K4:K253,0),MATCH(L37,TableKobeta780!A3:J3,0)),"Exceed Eligibility")</f>
        <v>Exceed Eligibility</v>
      </c>
      <c r="AD46" s="72"/>
      <c r="AE46" s="73"/>
    </row>
    <row r="47" spans="1:43" ht="13.5" hidden="1">
      <c r="A47" s="3"/>
      <c r="B47" s="60" t="s">
        <v>102</v>
      </c>
      <c r="C47" s="61"/>
      <c r="D47" s="67"/>
      <c r="E47" s="67"/>
      <c r="F47" s="68"/>
      <c r="G47" s="69"/>
      <c r="H47" s="151">
        <f>IF(Q23=TRUE,10,0)</f>
        <v>10</v>
      </c>
      <c r="I47" s="152"/>
      <c r="J47" s="153"/>
      <c r="K47" s="69"/>
      <c r="L47" s="151">
        <f>IF(Q24=TRUE,10,0)</f>
        <v>10</v>
      </c>
      <c r="M47" s="152"/>
      <c r="N47" s="153"/>
      <c r="O47" s="3"/>
      <c r="U47" s="88"/>
      <c r="W47" s="70"/>
      <c r="X47" s="91"/>
      <c r="Y47" s="70"/>
      <c r="Z47" s="70"/>
      <c r="AB47" s="70"/>
      <c r="AD47" s="72"/>
      <c r="AE47" s="73"/>
    </row>
    <row r="48" spans="1:43" ht="14.25">
      <c r="A48" s="3"/>
      <c r="B48" s="49" t="s">
        <v>8</v>
      </c>
      <c r="C48" s="51"/>
      <c r="D48" s="52"/>
      <c r="E48" s="52"/>
      <c r="F48" s="23" t="s">
        <v>6</v>
      </c>
      <c r="G48" s="55">
        <f>HLOOKUP(G30,W7:AC16,8,FALSE)</f>
        <v>0.5</v>
      </c>
      <c r="H48" s="129">
        <f>(G48*H36%)+H47</f>
        <v>380</v>
      </c>
      <c r="I48" s="130"/>
      <c r="J48" s="131"/>
      <c r="K48" s="55">
        <f>HLOOKUP(K30,W7:AC16,8,FALSE)</f>
        <v>0.5</v>
      </c>
      <c r="L48" s="129">
        <f>(K48*L36%)+L47</f>
        <v>385</v>
      </c>
      <c r="M48" s="130"/>
      <c r="N48" s="131"/>
      <c r="O48" s="3"/>
      <c r="V48" s="73" t="s">
        <v>87</v>
      </c>
      <c r="W48" s="72" t="s">
        <v>89</v>
      </c>
      <c r="X48" s="72" t="s">
        <v>89</v>
      </c>
      <c r="Y48" s="72" t="s">
        <v>89</v>
      </c>
      <c r="Z48" s="72" t="s">
        <v>89</v>
      </c>
      <c r="AA48" s="93">
        <f>COUNTA(L21:N25)*20</f>
        <v>40</v>
      </c>
      <c r="AB48" s="72" t="s">
        <v>89</v>
      </c>
      <c r="AD48" s="72"/>
      <c r="AE48" s="73"/>
      <c r="AO48" s="5"/>
      <c r="AP48" s="5"/>
      <c r="AQ48" s="5"/>
    </row>
    <row r="49" spans="1:43" s="5" customFormat="1" ht="14.25">
      <c r="A49" s="2"/>
      <c r="B49" s="49" t="s">
        <v>7</v>
      </c>
      <c r="C49" s="51"/>
      <c r="D49" s="52"/>
      <c r="E49" s="52"/>
      <c r="F49" s="23" t="s">
        <v>6</v>
      </c>
      <c r="G49" s="55">
        <f>HLOOKUP(G30,W7:AC16,9,FALSE)</f>
        <v>8</v>
      </c>
      <c r="H49" s="129">
        <f>H36*G49%</f>
        <v>5920</v>
      </c>
      <c r="I49" s="130"/>
      <c r="J49" s="131"/>
      <c r="K49" s="55">
        <f>HLOOKUP(K30,W7:AC16,9,FALSE)</f>
        <v>8</v>
      </c>
      <c r="L49" s="129">
        <f>L36*K49%</f>
        <v>6000</v>
      </c>
      <c r="M49" s="130"/>
      <c r="N49" s="131"/>
      <c r="O49" s="3"/>
      <c r="P49" s="73"/>
      <c r="Q49" s="73"/>
      <c r="R49" s="73"/>
      <c r="S49" s="73"/>
      <c r="T49" s="73"/>
      <c r="U49" s="73"/>
      <c r="V49" s="73"/>
      <c r="W49" s="72"/>
      <c r="X49" s="74"/>
      <c r="Y49" s="72"/>
      <c r="Z49" s="72"/>
      <c r="AA49" s="72"/>
      <c r="AB49" s="72"/>
      <c r="AC49" s="72"/>
      <c r="AD49" s="73"/>
      <c r="AE49" s="79"/>
      <c r="AF49" s="4"/>
      <c r="AG49" s="4"/>
      <c r="AH49" s="4"/>
      <c r="AI49" s="4"/>
      <c r="AJ49" s="4"/>
      <c r="AK49" s="4"/>
      <c r="AL49" s="4"/>
      <c r="AM49" s="4"/>
      <c r="AN49" s="4"/>
    </row>
    <row r="50" spans="1:43" s="5" customFormat="1" ht="14.25" hidden="1">
      <c r="A50" s="2"/>
      <c r="B50" s="62"/>
      <c r="C50" s="61" t="s">
        <v>47</v>
      </c>
      <c r="D50" s="61"/>
      <c r="E50" s="63"/>
      <c r="F50" s="64"/>
      <c r="G50" s="65"/>
      <c r="H50" s="160">
        <f>IF(G30="KOBETA : Cash-i",0.069,IF(G30="KOBETA : Speed-i",0.0599,IF(G30="KOBETA : 7.80%",0.078,FALSE)))</f>
        <v>5.9900000000000002E-2</v>
      </c>
      <c r="I50" s="161"/>
      <c r="J50" s="162"/>
      <c r="K50" s="65"/>
      <c r="L50" s="160">
        <f>IF(K30="KOBETA : Cash-i",0.069,IF(K30="KOBETA : Speed-i",0.0599,IF(K30="KOBETA : 7.80%",0.078,FALSE)))</f>
        <v>5.9900000000000002E-2</v>
      </c>
      <c r="M50" s="161"/>
      <c r="N50" s="162"/>
      <c r="O50" s="3"/>
      <c r="P50" s="73"/>
      <c r="Q50" s="73"/>
      <c r="R50" s="73"/>
      <c r="S50" s="73"/>
      <c r="T50" s="73"/>
      <c r="U50" s="73"/>
      <c r="V50" s="73"/>
      <c r="W50" s="72"/>
      <c r="X50" s="74"/>
      <c r="Y50" s="72"/>
      <c r="Z50" s="72"/>
      <c r="AA50" s="72"/>
      <c r="AB50" s="72"/>
      <c r="AC50" s="72"/>
      <c r="AD50" s="73"/>
      <c r="AE50" s="79"/>
      <c r="AF50" s="4"/>
      <c r="AG50" s="4"/>
      <c r="AH50" s="4"/>
      <c r="AI50" s="4"/>
      <c r="AJ50" s="4"/>
      <c r="AK50" s="4"/>
      <c r="AL50" s="4"/>
      <c r="AM50" s="4"/>
      <c r="AN50" s="4"/>
    </row>
    <row r="51" spans="1:43" s="5" customFormat="1" ht="14.25" hidden="1">
      <c r="A51" s="2"/>
      <c r="B51" s="62"/>
      <c r="C51" s="61" t="s">
        <v>106</v>
      </c>
      <c r="D51" s="61"/>
      <c r="E51" s="63"/>
      <c r="F51" s="64"/>
      <c r="G51" s="65"/>
      <c r="H51" s="160" t="str">
        <f>IF(AND(G30="KOBETA : Cash-i",M10="YES"),"EXISTING","NEW")</f>
        <v>NEW</v>
      </c>
      <c r="I51" s="161"/>
      <c r="J51" s="162"/>
      <c r="K51" s="65"/>
      <c r="L51" s="160" t="str">
        <f>IF(AND(K30="KOBETA : Cash-i",M10="YES"),"EXISTING","NEW")</f>
        <v>NEW</v>
      </c>
      <c r="M51" s="161"/>
      <c r="N51" s="162"/>
      <c r="O51" s="3"/>
      <c r="P51" s="73"/>
      <c r="Q51" s="73"/>
      <c r="R51" s="73"/>
      <c r="S51" s="73"/>
      <c r="T51" s="73"/>
      <c r="U51" s="73"/>
      <c r="V51" s="73"/>
      <c r="W51" s="72"/>
      <c r="X51" s="74"/>
      <c r="Y51" s="72"/>
      <c r="Z51" s="72"/>
      <c r="AA51" s="72"/>
      <c r="AB51" s="72"/>
      <c r="AC51" s="72"/>
      <c r="AD51" s="73"/>
      <c r="AE51" s="79"/>
      <c r="AF51" s="4"/>
      <c r="AG51" s="4"/>
      <c r="AH51" s="4"/>
      <c r="AI51" s="4"/>
      <c r="AJ51" s="4"/>
      <c r="AK51" s="4"/>
      <c r="AL51" s="4"/>
      <c r="AM51" s="4"/>
      <c r="AN51" s="4"/>
    </row>
    <row r="52" spans="1:43" s="5" customFormat="1" ht="14.25" hidden="1">
      <c r="A52" s="2"/>
      <c r="B52" s="62"/>
      <c r="C52" s="61" t="s">
        <v>107</v>
      </c>
      <c r="D52" s="61"/>
      <c r="E52" s="63"/>
      <c r="F52" s="64"/>
      <c r="G52" s="65"/>
      <c r="H52" s="160">
        <f>IF(H51="EXISTING",0.0599,H50)</f>
        <v>5.9900000000000002E-2</v>
      </c>
      <c r="I52" s="161"/>
      <c r="J52" s="162"/>
      <c r="K52" s="65"/>
      <c r="L52" s="160">
        <f>IF(L51="EXISTING",0.0599,L50)</f>
        <v>5.9900000000000002E-2</v>
      </c>
      <c r="M52" s="161"/>
      <c r="N52" s="162"/>
      <c r="O52" s="3"/>
      <c r="P52" s="73"/>
      <c r="Q52" s="73"/>
      <c r="R52" s="73"/>
      <c r="S52" s="73"/>
      <c r="T52" s="73"/>
      <c r="U52" s="73"/>
      <c r="V52" s="73"/>
      <c r="W52" s="72"/>
      <c r="X52" s="74"/>
      <c r="Y52" s="72"/>
      <c r="Z52" s="72"/>
      <c r="AA52" s="72"/>
      <c r="AB52" s="72"/>
      <c r="AC52" s="72"/>
      <c r="AD52" s="73"/>
      <c r="AE52" s="79"/>
      <c r="AF52" s="4"/>
      <c r="AG52" s="4"/>
      <c r="AH52" s="4"/>
      <c r="AI52" s="4"/>
      <c r="AJ52" s="4"/>
      <c r="AK52" s="4"/>
      <c r="AL52" s="4"/>
      <c r="AM52" s="4"/>
      <c r="AN52" s="4"/>
    </row>
    <row r="53" spans="1:43" s="5" customFormat="1" ht="14.25" hidden="1">
      <c r="A53" s="2"/>
      <c r="B53" s="62"/>
      <c r="C53" s="61" t="s">
        <v>105</v>
      </c>
      <c r="D53" s="61"/>
      <c r="E53" s="63"/>
      <c r="F53" s="64"/>
      <c r="G53" s="65"/>
      <c r="H53" s="154">
        <f>((H36+(H36*H52*H37))/(H37*12))</f>
        <v>986.05</v>
      </c>
      <c r="I53" s="155"/>
      <c r="J53" s="156"/>
      <c r="K53" s="65"/>
      <c r="L53" s="154">
        <f>((L36+(L36*L50*L37))/(L37*12))</f>
        <v>999.375</v>
      </c>
      <c r="M53" s="155"/>
      <c r="N53" s="156"/>
      <c r="O53" s="3"/>
      <c r="P53" s="73"/>
      <c r="Q53" s="73"/>
      <c r="R53" s="73"/>
      <c r="S53" s="73"/>
      <c r="T53" s="73"/>
      <c r="U53" s="73"/>
      <c r="V53" s="73"/>
      <c r="W53" s="72"/>
      <c r="X53" s="74"/>
      <c r="Y53" s="72"/>
      <c r="Z53" s="72"/>
      <c r="AA53" s="72"/>
      <c r="AB53" s="72"/>
      <c r="AC53" s="72"/>
      <c r="AD53" s="73"/>
      <c r="AE53" s="79"/>
      <c r="AF53" s="4"/>
      <c r="AG53" s="4"/>
      <c r="AH53" s="4"/>
      <c r="AI53" s="4"/>
      <c r="AJ53" s="4"/>
      <c r="AK53" s="4"/>
      <c r="AL53" s="4"/>
      <c r="AM53" s="4"/>
      <c r="AN53" s="4"/>
    </row>
    <row r="54" spans="1:43" s="5" customFormat="1" ht="14.25" hidden="1">
      <c r="A54" s="2"/>
      <c r="B54" s="60" t="s">
        <v>5</v>
      </c>
      <c r="C54" s="61"/>
      <c r="D54" s="63"/>
      <c r="E54" s="63"/>
      <c r="F54" s="66" t="s">
        <v>4</v>
      </c>
      <c r="G54" s="65">
        <f>HLOOKUP(G30,W7:AC16,10,FALSE)</f>
        <v>3</v>
      </c>
      <c r="H54" s="145">
        <f ca="1">(G54)*H38</f>
        <v>3018</v>
      </c>
      <c r="I54" s="146"/>
      <c r="J54" s="147"/>
      <c r="K54" s="65">
        <f>HLOOKUP(K30,W7:AC16,10,FALSE)</f>
        <v>3</v>
      </c>
      <c r="L54" s="145">
        <f ca="1">(K54)*L38</f>
        <v>3060</v>
      </c>
      <c r="M54" s="146"/>
      <c r="N54" s="147"/>
      <c r="O54" s="3"/>
      <c r="P54" s="73"/>
      <c r="Q54" s="73"/>
      <c r="R54" s="73"/>
      <c r="S54" s="73"/>
      <c r="T54" s="73"/>
      <c r="U54" s="73"/>
      <c r="V54" s="75"/>
      <c r="W54" s="72"/>
      <c r="X54" s="74"/>
      <c r="Y54" s="72"/>
      <c r="Z54" s="72"/>
      <c r="AA54" s="72"/>
      <c r="AB54" s="72"/>
      <c r="AC54" s="72"/>
      <c r="AD54" s="73"/>
      <c r="AE54" s="79"/>
      <c r="AF54" s="4"/>
      <c r="AG54" s="4"/>
      <c r="AH54" s="4"/>
      <c r="AI54" s="4"/>
      <c r="AJ54" s="4"/>
      <c r="AK54" s="4"/>
      <c r="AL54" s="4"/>
      <c r="AM54" s="4"/>
      <c r="AN54" s="4"/>
    </row>
    <row r="55" spans="1:43" s="5" customFormat="1" ht="14.25" hidden="1">
      <c r="A55" s="2"/>
      <c r="B55" s="60" t="s">
        <v>104</v>
      </c>
      <c r="C55" s="61"/>
      <c r="D55" s="63"/>
      <c r="E55" s="63"/>
      <c r="F55" s="66"/>
      <c r="G55" s="65" t="b">
        <f>Q23</f>
        <v>1</v>
      </c>
      <c r="H55" s="154">
        <f>IF(G55=TRUE,H53*G54,FALSE)</f>
        <v>2958.1499999999996</v>
      </c>
      <c r="I55" s="155"/>
      <c r="J55" s="156"/>
      <c r="K55" s="65" t="b">
        <f>Q24</f>
        <v>1</v>
      </c>
      <c r="L55" s="154">
        <f>IF(K55=TRUE,L53*K54,FALSE)</f>
        <v>2998.125</v>
      </c>
      <c r="M55" s="155"/>
      <c r="N55" s="156"/>
      <c r="O55" s="3"/>
      <c r="P55" s="73"/>
      <c r="Q55" s="73"/>
      <c r="R55" s="73"/>
      <c r="S55" s="73"/>
      <c r="T55" s="73"/>
      <c r="U55" s="73"/>
      <c r="V55" s="75"/>
      <c r="W55" s="72"/>
      <c r="X55" s="74"/>
      <c r="Y55" s="72"/>
      <c r="Z55" s="72"/>
      <c r="AA55" s="72"/>
      <c r="AB55" s="72"/>
      <c r="AC55" s="72"/>
      <c r="AD55" s="73"/>
      <c r="AE55" s="79"/>
      <c r="AF55" s="4"/>
      <c r="AG55" s="4"/>
      <c r="AH55" s="4"/>
      <c r="AI55" s="4"/>
      <c r="AJ55" s="4"/>
      <c r="AK55" s="4"/>
      <c r="AL55" s="4"/>
      <c r="AM55" s="4"/>
      <c r="AN55" s="4"/>
    </row>
    <row r="56" spans="1:43" s="5" customFormat="1" ht="14.25">
      <c r="A56" s="2"/>
      <c r="B56" s="58" t="s">
        <v>5</v>
      </c>
      <c r="C56" s="59"/>
      <c r="D56" s="52"/>
      <c r="E56" s="52"/>
      <c r="F56" s="30" t="str">
        <f>F54</f>
        <v>Months</v>
      </c>
      <c r="G56" s="55">
        <f>G54</f>
        <v>3</v>
      </c>
      <c r="H56" s="157">
        <f>IF(G55=TRUE,H55,H54)</f>
        <v>2958.1499999999996</v>
      </c>
      <c r="I56" s="158"/>
      <c r="J56" s="159"/>
      <c r="K56" s="55">
        <f>K54</f>
        <v>3</v>
      </c>
      <c r="L56" s="157">
        <f>IF(K55=TRUE,L55,L54)</f>
        <v>2998.125</v>
      </c>
      <c r="M56" s="158"/>
      <c r="N56" s="159"/>
      <c r="O56" s="3"/>
      <c r="P56" s="73"/>
      <c r="Q56" s="73"/>
      <c r="R56" s="73"/>
      <c r="S56" s="73"/>
      <c r="T56" s="73"/>
      <c r="U56" s="73"/>
      <c r="V56" s="75"/>
      <c r="W56" s="72"/>
      <c r="X56" s="74"/>
      <c r="Y56" s="72"/>
      <c r="Z56" s="72"/>
      <c r="AA56" s="72"/>
      <c r="AB56" s="72"/>
      <c r="AC56" s="72"/>
      <c r="AD56" s="73"/>
      <c r="AE56" s="79"/>
      <c r="AF56" s="4"/>
      <c r="AG56" s="4"/>
      <c r="AH56" s="4"/>
      <c r="AI56" s="4"/>
      <c r="AJ56" s="4"/>
      <c r="AK56" s="4"/>
      <c r="AL56" s="4"/>
      <c r="AM56" s="4"/>
      <c r="AN56" s="4"/>
    </row>
    <row r="57" spans="1:43" s="5" customFormat="1" ht="16.5" customHeight="1">
      <c r="A57" s="2"/>
      <c r="B57" s="49" t="s">
        <v>87</v>
      </c>
      <c r="C57" s="51"/>
      <c r="D57" s="52"/>
      <c r="E57" s="52"/>
      <c r="F57" s="30" t="s">
        <v>88</v>
      </c>
      <c r="G57" s="56" t="str">
        <f>IF(G30="KOPUTRI : KoPutri-I",COUNTA(L21:N25),"n/a")</f>
        <v>n/a</v>
      </c>
      <c r="H57" s="129">
        <f>IF(G30="KOPUTRI : KoPutri-I",AA48,0)</f>
        <v>0</v>
      </c>
      <c r="I57" s="130"/>
      <c r="J57" s="131"/>
      <c r="K57" s="56" t="str">
        <f>IF(K30="KOPUTRI : KoPutri-I",COUNTA(L21:N25),"n/a")</f>
        <v>n/a</v>
      </c>
      <c r="L57" s="129">
        <f>IF(K30="KOPUTRI : KoPutri-I",AA48,0)</f>
        <v>0</v>
      </c>
      <c r="M57" s="130"/>
      <c r="N57" s="131"/>
      <c r="O57" s="3"/>
      <c r="P57" s="73"/>
      <c r="Q57" s="73"/>
      <c r="R57" s="73"/>
      <c r="S57" s="73"/>
      <c r="T57" s="73"/>
      <c r="U57" s="73"/>
      <c r="V57" s="73"/>
      <c r="W57" s="72"/>
      <c r="X57" s="74"/>
      <c r="Y57" s="72"/>
      <c r="Z57" s="72"/>
      <c r="AA57" s="72"/>
      <c r="AB57" s="72"/>
      <c r="AC57" s="72"/>
      <c r="AD57" s="73"/>
      <c r="AE57" s="79"/>
      <c r="AF57" s="4"/>
      <c r="AG57" s="4"/>
      <c r="AH57" s="4"/>
      <c r="AI57" s="4"/>
      <c r="AJ57" s="4"/>
      <c r="AK57" s="4"/>
      <c r="AL57" s="4"/>
      <c r="AM57" s="4"/>
      <c r="AN57" s="4"/>
    </row>
    <row r="58" spans="1:43" s="5" customFormat="1" ht="16.5" customHeight="1">
      <c r="A58" s="2"/>
      <c r="B58" s="57" t="s">
        <v>3</v>
      </c>
      <c r="C58" s="53"/>
      <c r="D58" s="54"/>
      <c r="E58" s="54"/>
      <c r="F58" s="54"/>
      <c r="G58" s="24" t="s">
        <v>2</v>
      </c>
      <c r="H58" s="132">
        <f>H42+H43+H44+H45+H46+H48+H49+H56+H57</f>
        <v>10458.15</v>
      </c>
      <c r="I58" s="132"/>
      <c r="J58" s="132"/>
      <c r="K58" s="24" t="s">
        <v>2</v>
      </c>
      <c r="L58" s="132">
        <f>L42+L43+L44+L45+L46+L48+L49+L56+L57</f>
        <v>10583.125</v>
      </c>
      <c r="M58" s="132"/>
      <c r="N58" s="132"/>
      <c r="O58" s="3"/>
      <c r="P58" s="73"/>
      <c r="Q58" s="73"/>
      <c r="R58" s="73"/>
      <c r="S58" s="73"/>
      <c r="T58" s="73"/>
      <c r="U58" s="73"/>
      <c r="V58" s="73"/>
      <c r="W58" s="72"/>
      <c r="X58" s="72"/>
      <c r="Y58" s="72"/>
      <c r="Z58" s="72"/>
      <c r="AA58" s="72"/>
      <c r="AB58" s="72"/>
      <c r="AC58" s="72"/>
      <c r="AD58" s="73"/>
      <c r="AE58" s="79"/>
      <c r="AF58" s="4"/>
      <c r="AG58" s="4"/>
      <c r="AH58" s="4"/>
      <c r="AI58" s="4"/>
      <c r="AJ58" s="4"/>
      <c r="AK58" s="4"/>
      <c r="AL58" s="4"/>
      <c r="AM58" s="4"/>
      <c r="AN58" s="4"/>
      <c r="AO58" s="29"/>
      <c r="AP58" s="29"/>
      <c r="AQ58" s="29"/>
    </row>
    <row r="59" spans="1:43" s="29" customFormat="1" ht="16.5" customHeight="1">
      <c r="B59" s="136" t="s">
        <v>67</v>
      </c>
      <c r="C59" s="137"/>
      <c r="D59" s="137"/>
      <c r="E59" s="137"/>
      <c r="F59" s="138"/>
      <c r="G59" s="31" t="s">
        <v>2</v>
      </c>
      <c r="H59" s="133">
        <f>H36-H58</f>
        <v>63541.85</v>
      </c>
      <c r="I59" s="133"/>
      <c r="J59" s="133"/>
      <c r="K59" s="31" t="s">
        <v>2</v>
      </c>
      <c r="L59" s="133">
        <f>L36-L58</f>
        <v>64416.875</v>
      </c>
      <c r="M59" s="133"/>
      <c r="N59" s="133"/>
      <c r="P59" s="92"/>
      <c r="Q59" s="73"/>
      <c r="R59" s="73"/>
      <c r="S59" s="73"/>
      <c r="T59" s="73"/>
      <c r="U59" s="72"/>
      <c r="V59" s="73"/>
      <c r="W59" s="72"/>
      <c r="X59" s="74"/>
      <c r="Y59" s="72"/>
      <c r="Z59" s="72"/>
      <c r="AA59" s="72"/>
      <c r="AB59" s="72"/>
      <c r="AC59" s="72"/>
      <c r="AD59" s="73"/>
      <c r="AE59" s="79"/>
      <c r="AF59" s="4"/>
      <c r="AG59" s="4"/>
      <c r="AH59" s="4"/>
      <c r="AI59" s="4"/>
      <c r="AJ59" s="4"/>
      <c r="AK59" s="4"/>
      <c r="AL59" s="4"/>
      <c r="AM59" s="4"/>
      <c r="AN59" s="4"/>
      <c r="AO59" s="5"/>
      <c r="AP59" s="5"/>
      <c r="AQ59" s="5"/>
    </row>
    <row r="60" spans="1:43" s="5" customFormat="1" ht="16.5">
      <c r="B60" s="139" t="s">
        <v>68</v>
      </c>
      <c r="C60" s="140"/>
      <c r="D60" s="140"/>
      <c r="E60" s="140"/>
      <c r="F60" s="141"/>
      <c r="G60" s="32" t="s">
        <v>2</v>
      </c>
      <c r="H60" s="134">
        <f>H26</f>
        <v>56913.42</v>
      </c>
      <c r="I60" s="134"/>
      <c r="J60" s="134"/>
      <c r="K60" s="32" t="s">
        <v>2</v>
      </c>
      <c r="L60" s="134">
        <f>H26</f>
        <v>56913.42</v>
      </c>
      <c r="M60" s="134"/>
      <c r="N60" s="134"/>
      <c r="O60" s="4"/>
      <c r="P60" s="73"/>
      <c r="Q60" s="73"/>
      <c r="R60" s="73"/>
      <c r="S60" s="73"/>
      <c r="T60" s="73"/>
      <c r="U60" s="72"/>
      <c r="V60" s="73"/>
      <c r="W60" s="72"/>
      <c r="X60" s="74"/>
      <c r="Y60" s="72"/>
      <c r="Z60" s="72"/>
      <c r="AA60" s="72"/>
      <c r="AB60" s="72"/>
      <c r="AC60" s="72"/>
      <c r="AD60" s="73"/>
      <c r="AE60" s="79"/>
      <c r="AF60" s="4"/>
      <c r="AG60" s="4"/>
      <c r="AH60" s="4"/>
      <c r="AI60" s="4"/>
      <c r="AJ60" s="4"/>
      <c r="AK60" s="4"/>
      <c r="AL60" s="4"/>
      <c r="AM60" s="4"/>
      <c r="AN60" s="4"/>
    </row>
    <row r="61" spans="1:43" s="5" customFormat="1" ht="14.25">
      <c r="B61" s="142" t="s">
        <v>66</v>
      </c>
      <c r="C61" s="143"/>
      <c r="D61" s="143"/>
      <c r="E61" s="143"/>
      <c r="F61" s="144"/>
      <c r="G61" s="33" t="s">
        <v>2</v>
      </c>
      <c r="H61" s="135">
        <f>H59-H60</f>
        <v>6628.43</v>
      </c>
      <c r="I61" s="135"/>
      <c r="J61" s="135"/>
      <c r="K61" s="33" t="s">
        <v>2</v>
      </c>
      <c r="L61" s="135">
        <f>L59-L60</f>
        <v>7503.4550000000017</v>
      </c>
      <c r="M61" s="135"/>
      <c r="N61" s="135"/>
      <c r="O61" s="4"/>
      <c r="P61" s="73"/>
      <c r="Q61" s="73"/>
      <c r="R61" s="73"/>
      <c r="S61" s="73"/>
      <c r="T61" s="73"/>
      <c r="U61" s="72"/>
      <c r="V61" s="73"/>
      <c r="W61" s="72"/>
      <c r="X61" s="74"/>
      <c r="Y61" s="72"/>
      <c r="Z61" s="72"/>
      <c r="AA61" s="72"/>
      <c r="AB61" s="72"/>
      <c r="AC61" s="72"/>
      <c r="AD61" s="73"/>
      <c r="AE61" s="79"/>
      <c r="AF61" s="4"/>
      <c r="AG61" s="4"/>
      <c r="AH61" s="4"/>
      <c r="AI61" s="4"/>
      <c r="AJ61" s="4"/>
      <c r="AK61" s="4"/>
      <c r="AL61" s="4"/>
      <c r="AM61" s="4"/>
      <c r="AN61" s="4"/>
    </row>
    <row r="62" spans="1:43" s="5" customFormat="1">
      <c r="B62" s="34" t="s">
        <v>64</v>
      </c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5" t="s">
        <v>100</v>
      </c>
      <c r="O62" s="4"/>
      <c r="P62" s="73"/>
      <c r="Q62" s="94" t="s">
        <v>90</v>
      </c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79"/>
      <c r="AF62" s="4"/>
      <c r="AG62" s="4"/>
      <c r="AH62" s="4"/>
      <c r="AI62" s="4"/>
      <c r="AJ62" s="4"/>
      <c r="AK62" s="4"/>
      <c r="AL62" s="4"/>
      <c r="AM62" s="4"/>
      <c r="AN62" s="4"/>
    </row>
    <row r="63" spans="1:43" s="5" customFormat="1" ht="13.5">
      <c r="B63" s="174" t="str">
        <f>IF(Q30="YES",Q31,"")</f>
        <v/>
      </c>
      <c r="C63" s="174"/>
      <c r="D63" s="174"/>
      <c r="E63" s="174"/>
      <c r="F63" s="174"/>
      <c r="G63" s="174"/>
      <c r="H63" s="174"/>
      <c r="I63" s="174"/>
      <c r="J63" s="174"/>
      <c r="K63" s="174"/>
      <c r="L63" s="174"/>
      <c r="M63" s="174"/>
      <c r="N63" s="174"/>
      <c r="O63" s="4"/>
      <c r="P63" s="73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73"/>
      <c r="AE63" s="79"/>
      <c r="AF63" s="4"/>
      <c r="AG63" s="4"/>
      <c r="AH63" s="4"/>
      <c r="AI63" s="4"/>
      <c r="AJ63" s="4"/>
      <c r="AK63" s="4"/>
      <c r="AL63" s="4"/>
      <c r="AM63" s="4"/>
      <c r="AN63" s="4"/>
    </row>
    <row r="64" spans="1:43" s="5" customFormat="1" ht="24.75" customHeight="1">
      <c r="B64" s="174" t="str">
        <f>IF(Q30="YES",Q32,"")</f>
        <v/>
      </c>
      <c r="C64" s="174"/>
      <c r="D64" s="174"/>
      <c r="E64" s="174"/>
      <c r="F64" s="174"/>
      <c r="G64" s="174"/>
      <c r="H64" s="174"/>
      <c r="I64" s="174"/>
      <c r="J64" s="174"/>
      <c r="K64" s="174"/>
      <c r="L64" s="174"/>
      <c r="M64" s="174"/>
      <c r="N64" s="174"/>
      <c r="O64" s="4"/>
      <c r="P64" s="73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73"/>
      <c r="AE64" s="79"/>
      <c r="AF64" s="4"/>
      <c r="AG64" s="4"/>
      <c r="AH64" s="4"/>
      <c r="AI64" s="4"/>
      <c r="AJ64" s="4"/>
      <c r="AK64" s="4"/>
      <c r="AL64" s="4"/>
      <c r="AM64" s="4"/>
      <c r="AN64" s="4"/>
    </row>
    <row r="65" spans="2:43" s="5" customFormat="1">
      <c r="B65" s="128" t="s">
        <v>69</v>
      </c>
      <c r="C65" s="128"/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8"/>
      <c r="O65" s="4"/>
      <c r="P65" s="73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73"/>
      <c r="AE65" s="79"/>
      <c r="AF65" s="4"/>
      <c r="AG65" s="4"/>
      <c r="AH65" s="4"/>
      <c r="AI65" s="4"/>
      <c r="AJ65" s="4"/>
      <c r="AK65" s="4"/>
      <c r="AL65" s="4"/>
      <c r="AM65" s="4"/>
      <c r="AN65" s="4"/>
    </row>
    <row r="66" spans="2:43" s="5" customFormat="1"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O66" s="4"/>
      <c r="P66" s="73"/>
      <c r="Q66" s="73"/>
      <c r="R66" s="73"/>
      <c r="S66" s="73"/>
      <c r="T66" s="73"/>
      <c r="U66" s="72"/>
      <c r="V66" s="73"/>
      <c r="W66" s="72"/>
      <c r="X66" s="74"/>
      <c r="Y66" s="72"/>
      <c r="Z66" s="72"/>
      <c r="AA66" s="72"/>
      <c r="AB66" s="72"/>
      <c r="AC66" s="72"/>
      <c r="AD66" s="73"/>
      <c r="AE66" s="79"/>
      <c r="AF66" s="4"/>
      <c r="AG66" s="4"/>
      <c r="AH66" s="4"/>
      <c r="AI66" s="4"/>
      <c r="AJ66" s="4"/>
      <c r="AK66" s="4"/>
      <c r="AL66" s="4"/>
      <c r="AM66" s="4"/>
      <c r="AN66" s="4"/>
    </row>
    <row r="67" spans="2:43" s="5" customFormat="1">
      <c r="O67" s="4"/>
      <c r="P67" s="73"/>
      <c r="Q67" s="73"/>
      <c r="R67" s="73"/>
      <c r="S67" s="73"/>
      <c r="T67" s="73"/>
      <c r="U67" s="72"/>
      <c r="V67" s="72"/>
      <c r="W67" s="72"/>
      <c r="X67" s="72"/>
      <c r="Y67" s="72"/>
      <c r="Z67" s="72"/>
      <c r="AA67" s="72"/>
      <c r="AB67" s="72"/>
      <c r="AC67" s="71"/>
      <c r="AD67" s="73"/>
      <c r="AE67" s="79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</row>
    <row r="68" spans="2:43">
      <c r="U68" s="72"/>
      <c r="V68" s="72"/>
      <c r="X68" s="72"/>
      <c r="AC68" s="74"/>
    </row>
    <row r="69" spans="2:43">
      <c r="U69" s="72"/>
      <c r="V69" s="72"/>
      <c r="X69" s="72"/>
      <c r="AC69" s="86"/>
    </row>
    <row r="70" spans="2:43">
      <c r="U70" s="72"/>
      <c r="V70" s="72"/>
      <c r="X70" s="72"/>
      <c r="AC70" s="86"/>
    </row>
    <row r="71" spans="2:43">
      <c r="U71" s="72"/>
      <c r="V71" s="72"/>
      <c r="X71" s="72"/>
      <c r="AC71" s="70"/>
    </row>
    <row r="72" spans="2:43">
      <c r="U72" s="72"/>
      <c r="V72" s="72"/>
      <c r="X72" s="72"/>
      <c r="AC72" s="70"/>
    </row>
    <row r="73" spans="2:43">
      <c r="V73" s="72"/>
      <c r="X73" s="72"/>
      <c r="AC73" s="71"/>
    </row>
    <row r="74" spans="2:43">
      <c r="V74" s="72"/>
      <c r="X74" s="72"/>
      <c r="AC74" s="70"/>
    </row>
  </sheetData>
  <sheetProtection algorithmName="SHA-512" hashValue="lAuOVvo/h4nBXqJJEWDj0GHvdImQ575h5KueG2ZbCA35ziR+Y2Bn/Wdko5Ti/jZUuWTrOkC9zESGAEIDwT7YLA==" saltValue="4UWOmAI7HuDgUhIn6gtPpA==" spinCount="100000" sheet="1" selectLockedCells="1"/>
  <mergeCells count="117">
    <mergeCell ref="L52:N52"/>
    <mergeCell ref="E16:F16"/>
    <mergeCell ref="E15:F15"/>
    <mergeCell ref="B63:N63"/>
    <mergeCell ref="B64:N64"/>
    <mergeCell ref="Q4:AD4"/>
    <mergeCell ref="L16:N16"/>
    <mergeCell ref="C4:J4"/>
    <mergeCell ref="B6:N6"/>
    <mergeCell ref="G7:J7"/>
    <mergeCell ref="K7:M7"/>
    <mergeCell ref="G8:J8"/>
    <mergeCell ref="K8:N8"/>
    <mergeCell ref="B13:N13"/>
    <mergeCell ref="B14:C14"/>
    <mergeCell ref="L14:N14"/>
    <mergeCell ref="B15:C15"/>
    <mergeCell ref="L15:N15"/>
    <mergeCell ref="C7:F8"/>
    <mergeCell ref="C9:F10"/>
    <mergeCell ref="C11:F11"/>
    <mergeCell ref="B17:C17"/>
    <mergeCell ref="L17:N17"/>
    <mergeCell ref="B18:C18"/>
    <mergeCell ref="L18:N18"/>
    <mergeCell ref="B20:F20"/>
    <mergeCell ref="G20:J20"/>
    <mergeCell ref="B21:F21"/>
    <mergeCell ref="H21:J21"/>
    <mergeCell ref="L21:N21"/>
    <mergeCell ref="B22:F22"/>
    <mergeCell ref="H22:J22"/>
    <mergeCell ref="L22:N22"/>
    <mergeCell ref="B25:F25"/>
    <mergeCell ref="H25:J25"/>
    <mergeCell ref="L25:N25"/>
    <mergeCell ref="B26:F26"/>
    <mergeCell ref="H26:J26"/>
    <mergeCell ref="L26:N26"/>
    <mergeCell ref="B23:F23"/>
    <mergeCell ref="H23:J23"/>
    <mergeCell ref="L23:N23"/>
    <mergeCell ref="B24:F24"/>
    <mergeCell ref="H24:J24"/>
    <mergeCell ref="L24:N24"/>
    <mergeCell ref="H58:J58"/>
    <mergeCell ref="H49:J49"/>
    <mergeCell ref="H54:J54"/>
    <mergeCell ref="B40:N40"/>
    <mergeCell ref="B41:N41"/>
    <mergeCell ref="L42:N42"/>
    <mergeCell ref="L43:N43"/>
    <mergeCell ref="H45:J45"/>
    <mergeCell ref="H46:J46"/>
    <mergeCell ref="L57:N57"/>
    <mergeCell ref="H57:J57"/>
    <mergeCell ref="H47:J47"/>
    <mergeCell ref="L47:N47"/>
    <mergeCell ref="H55:J55"/>
    <mergeCell ref="L55:N55"/>
    <mergeCell ref="H56:J56"/>
    <mergeCell ref="L56:N56"/>
    <mergeCell ref="H50:J50"/>
    <mergeCell ref="L50:N50"/>
    <mergeCell ref="H53:J53"/>
    <mergeCell ref="L53:N53"/>
    <mergeCell ref="H51:J51"/>
    <mergeCell ref="L51:N51"/>
    <mergeCell ref="H52:J52"/>
    <mergeCell ref="B65:N65"/>
    <mergeCell ref="H36:J36"/>
    <mergeCell ref="H37:J37"/>
    <mergeCell ref="H38:J38"/>
    <mergeCell ref="H48:J48"/>
    <mergeCell ref="L45:N45"/>
    <mergeCell ref="L44:N44"/>
    <mergeCell ref="L48:N48"/>
    <mergeCell ref="L46:N46"/>
    <mergeCell ref="H42:J42"/>
    <mergeCell ref="H43:J43"/>
    <mergeCell ref="H44:J44"/>
    <mergeCell ref="L58:N58"/>
    <mergeCell ref="L59:N59"/>
    <mergeCell ref="L60:N60"/>
    <mergeCell ref="L61:N61"/>
    <mergeCell ref="H60:J60"/>
    <mergeCell ref="H61:J61"/>
    <mergeCell ref="B59:F59"/>
    <mergeCell ref="B60:F60"/>
    <mergeCell ref="B61:F61"/>
    <mergeCell ref="H59:J59"/>
    <mergeCell ref="L54:N54"/>
    <mergeCell ref="L49:N49"/>
    <mergeCell ref="H34:J34"/>
    <mergeCell ref="L38:N38"/>
    <mergeCell ref="L32:N32"/>
    <mergeCell ref="L33:N33"/>
    <mergeCell ref="L34:N34"/>
    <mergeCell ref="L36:N36"/>
    <mergeCell ref="L37:N37"/>
    <mergeCell ref="G9:J11"/>
    <mergeCell ref="M9:N9"/>
    <mergeCell ref="M10:N10"/>
    <mergeCell ref="M11:N11"/>
    <mergeCell ref="K9:L9"/>
    <mergeCell ref="K10:L10"/>
    <mergeCell ref="K11:L11"/>
    <mergeCell ref="H32:J32"/>
    <mergeCell ref="H33:J33"/>
    <mergeCell ref="K20:N20"/>
    <mergeCell ref="K30:N30"/>
    <mergeCell ref="K31:N31"/>
    <mergeCell ref="G30:J30"/>
    <mergeCell ref="G31:J31"/>
    <mergeCell ref="B27:J27"/>
    <mergeCell ref="L27:N27"/>
    <mergeCell ref="B29:N29"/>
  </mergeCells>
  <conditionalFormatting sqref="K31:N31">
    <cfRule type="cellIs" dxfId="11" priority="9" operator="equal">
      <formula>"CIMB"</formula>
    </cfRule>
    <cfRule type="cellIs" dxfId="10" priority="10" operator="equal">
      <formula>"Bank Rakyat"</formula>
    </cfRule>
    <cfRule type="cellIs" dxfId="9" priority="11" operator="equal">
      <formula>"MBSB"</formula>
    </cfRule>
    <cfRule type="cellIs" dxfId="8" priority="12" operator="equal">
      <formula>"Maybank"</formula>
    </cfRule>
  </conditionalFormatting>
  <conditionalFormatting sqref="G31:J31">
    <cfRule type="cellIs" dxfId="7" priority="5" operator="equal">
      <formula>"CIMB"</formula>
    </cfRule>
    <cfRule type="cellIs" dxfId="6" priority="6" operator="equal">
      <formula>"Bank Rakyat"</formula>
    </cfRule>
    <cfRule type="cellIs" dxfId="5" priority="7" operator="equal">
      <formula>"MBSB"</formula>
    </cfRule>
    <cfRule type="cellIs" dxfId="4" priority="8" operator="equal">
      <formula>"Maybank"</formula>
    </cfRule>
  </conditionalFormatting>
  <conditionalFormatting sqref="G30:N30">
    <cfRule type="containsText" dxfId="3" priority="2" operator="containsText" text="KOPUTRI">
      <formula>NOT(ISERROR(SEARCH("KOPUTRI",G30)))</formula>
    </cfRule>
    <cfRule type="containsText" dxfId="2" priority="3" operator="containsText" text="KOBETA">
      <formula>NOT(ISERROR(SEARCH("KOBETA",G30)))</formula>
    </cfRule>
    <cfRule type="containsText" dxfId="1" priority="4" operator="containsText" text="UKHWAH">
      <formula>NOT(ISERROR(SEARCH("UKHWAH",G30)))</formula>
    </cfRule>
  </conditionalFormatting>
  <conditionalFormatting sqref="E15:F15">
    <cfRule type="cellIs" dxfId="0" priority="1" operator="greaterThanOrEqual">
      <formula>$E$16</formula>
    </cfRule>
  </conditionalFormatting>
  <dataValidations count="5">
    <dataValidation type="list" allowBlank="1" sqref="E16">
      <formula1>$S$14:$S$16</formula1>
    </dataValidation>
    <dataValidation type="whole" operator="lessThanOrEqual" allowBlank="1" showInputMessage="1" showErrorMessage="1" errorTitle="Error" error="Exceeding Max Tenure Allowed._x000a_Please change requested tenure accordingly." sqref="L37:N37 H37:J37">
      <formula1>H33</formula1>
    </dataValidation>
    <dataValidation type="list" allowBlank="1" sqref="K8:N8">
      <formula1>$Q$7:$Q$17</formula1>
    </dataValidation>
    <dataValidation type="list" allowBlank="1" showInputMessage="1" showErrorMessage="1" sqref="M9:N11">
      <formula1>$S$7:$S$8</formula1>
    </dataValidation>
    <dataValidation type="list" allowBlank="1" showInputMessage="1" showErrorMessage="1" sqref="G30:N30">
      <formula1>$W$7:$AC$7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94" orientation="portrait" r:id="rId1"/>
  <colBreaks count="1" manualBreakCount="1">
    <brk id="15" max="6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53"/>
  <sheetViews>
    <sheetView zoomScaleNormal="100" workbookViewId="0">
      <selection sqref="A1:K1"/>
    </sheetView>
  </sheetViews>
  <sheetFormatPr defaultRowHeight="15"/>
  <cols>
    <col min="1" max="2" width="10.5703125" customWidth="1"/>
    <col min="3" max="10" width="9.5703125" customWidth="1"/>
    <col min="11" max="11" width="15.42578125" style="1" customWidth="1"/>
  </cols>
  <sheetData>
    <row r="1" spans="1:11" ht="15.75">
      <c r="A1" s="208" t="s">
        <v>74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>
      <c r="A2" s="40">
        <v>4.3499999999999997E-2</v>
      </c>
      <c r="B2" s="40">
        <v>4.3499999999999997E-2</v>
      </c>
      <c r="C2" s="40">
        <v>4.3499999999999997E-2</v>
      </c>
      <c r="D2" s="40">
        <v>4.99E-2</v>
      </c>
      <c r="E2" s="40">
        <v>4.99E-2</v>
      </c>
      <c r="F2" s="40">
        <v>4.99E-2</v>
      </c>
      <c r="G2" s="40">
        <v>4.99E-2</v>
      </c>
      <c r="H2" s="40">
        <v>4.99E-2</v>
      </c>
      <c r="I2" s="40">
        <v>4.99E-2</v>
      </c>
      <c r="J2" s="40">
        <v>4.99E-2</v>
      </c>
      <c r="K2" s="41" t="s">
        <v>47</v>
      </c>
    </row>
    <row r="3" spans="1:11">
      <c r="A3" s="41">
        <v>1</v>
      </c>
      <c r="B3" s="41">
        <v>2</v>
      </c>
      <c r="C3" s="41">
        <v>3</v>
      </c>
      <c r="D3" s="41">
        <v>4</v>
      </c>
      <c r="E3" s="41">
        <v>5</v>
      </c>
      <c r="F3" s="41">
        <v>6</v>
      </c>
      <c r="G3" s="41">
        <v>7</v>
      </c>
      <c r="H3" s="41">
        <v>8</v>
      </c>
      <c r="I3" s="41">
        <v>9</v>
      </c>
      <c r="J3" s="41">
        <v>10</v>
      </c>
      <c r="K3" s="41" t="s">
        <v>48</v>
      </c>
    </row>
    <row r="4" spans="1:11">
      <c r="A4" s="42">
        <f>ROUNDUP((((K4+(K4*$A$2*$A$3))/($A$3*12))*1.02),0)</f>
        <v>89</v>
      </c>
      <c r="B4" s="42">
        <f>ROUNDUP((((K4+(K4*$B$2*$B$3))/($B$3*12))*1.02),0)</f>
        <v>47</v>
      </c>
      <c r="C4" s="42">
        <f>ROUNDUP((((K4+(K4*$C$2*$C$3))/($C$3*12))*1.02),0)</f>
        <v>33</v>
      </c>
      <c r="D4" s="42">
        <f>ROUNDUP((((K4+(K4*$D$2*$D$3))/($D$3*12))*1.02),0)</f>
        <v>26</v>
      </c>
      <c r="E4" s="42">
        <f>ROUNDUP((((K4+(K4*$E$2*$E$3))/($E$3*12))*1.02),0)</f>
        <v>22</v>
      </c>
      <c r="F4" s="42">
        <f>ROUNDUP((((K4+(K4*$F$2*$F$3))/($F$3*12))*1.02),0)</f>
        <v>19</v>
      </c>
      <c r="G4" s="42">
        <f>ROUNDUP((((K4+(K4*$G$2*$G$3))/($G$3*12))*1.02),0)</f>
        <v>17</v>
      </c>
      <c r="H4" s="42">
        <f>ROUNDUP((((K4+(K4*$H$2*$H$3))/($H$3*12))*1.02),0)</f>
        <v>15</v>
      </c>
      <c r="I4" s="42">
        <f>ROUNDUP((((K4+(K4*$I$2*$I$3))/($I$3*12))*1.02),0)</f>
        <v>14</v>
      </c>
      <c r="J4" s="42">
        <f>ROUNDUP((((K4+(K4*$J$2*$J$3))/($J$3*12))*1.02),0)</f>
        <v>13</v>
      </c>
      <c r="K4" s="43">
        <v>1000</v>
      </c>
    </row>
    <row r="5" spans="1:11">
      <c r="A5" s="42">
        <f t="shared" ref="A5:A68" si="0">ROUNDUP((((K5+(K5*$A$2*$A$3))/($A$3*12))*1.02),0)</f>
        <v>178</v>
      </c>
      <c r="B5" s="42">
        <f t="shared" ref="B5:B68" si="1">ROUNDUP((((K5+(K5*$B$2*$B$3))/($B$3*12))*1.02),0)</f>
        <v>93</v>
      </c>
      <c r="C5" s="42">
        <f t="shared" ref="C5:C68" si="2">ROUNDUP((((K5+(K5*$C$2*$C$3))/($C$3*12))*1.02),0)</f>
        <v>65</v>
      </c>
      <c r="D5" s="42">
        <f t="shared" ref="D5:D68" si="3">ROUNDUP((((K5+(K5*$D$2*$D$3))/($D$3*12))*1.02),0)</f>
        <v>51</v>
      </c>
      <c r="E5" s="42">
        <f t="shared" ref="E5:E68" si="4">ROUNDUP((((K5+(K5*$E$2*$E$3))/($E$3*12))*1.02),0)</f>
        <v>43</v>
      </c>
      <c r="F5" s="42">
        <f t="shared" ref="F5:F68" si="5">ROUNDUP((((K5+(K5*$F$2*$F$3))/($F$3*12))*1.02),0)</f>
        <v>37</v>
      </c>
      <c r="G5" s="42">
        <f t="shared" ref="G5:G68" si="6">ROUNDUP((((K5+(K5*$G$2*$G$3))/($G$3*12))*1.02),0)</f>
        <v>33</v>
      </c>
      <c r="H5" s="42">
        <f t="shared" ref="H5:H68" si="7">ROUNDUP((((K5+(K5*$H$2*$H$3))/($H$3*12))*1.02),0)</f>
        <v>30</v>
      </c>
      <c r="I5" s="42">
        <f t="shared" ref="I5:I68" si="8">ROUNDUP((((K5+(K5*$I$2*$I$3))/($I$3*12))*1.02),0)</f>
        <v>28</v>
      </c>
      <c r="J5" s="42">
        <f t="shared" ref="J5:J68" si="9">ROUNDUP((((K5+(K5*$J$2*$J$3))/($J$3*12))*1.02),0)</f>
        <v>26</v>
      </c>
      <c r="K5" s="43">
        <v>2000</v>
      </c>
    </row>
    <row r="6" spans="1:11">
      <c r="A6" s="42">
        <f t="shared" si="0"/>
        <v>267</v>
      </c>
      <c r="B6" s="42">
        <f t="shared" si="1"/>
        <v>139</v>
      </c>
      <c r="C6" s="42">
        <f t="shared" si="2"/>
        <v>97</v>
      </c>
      <c r="D6" s="42">
        <f t="shared" si="3"/>
        <v>77</v>
      </c>
      <c r="E6" s="42">
        <f t="shared" si="4"/>
        <v>64</v>
      </c>
      <c r="F6" s="42">
        <f t="shared" si="5"/>
        <v>56</v>
      </c>
      <c r="G6" s="42">
        <f t="shared" si="6"/>
        <v>50</v>
      </c>
      <c r="H6" s="42">
        <f t="shared" si="7"/>
        <v>45</v>
      </c>
      <c r="I6" s="42">
        <f t="shared" si="8"/>
        <v>42</v>
      </c>
      <c r="J6" s="42">
        <f t="shared" si="9"/>
        <v>39</v>
      </c>
      <c r="K6" s="43">
        <v>3000</v>
      </c>
    </row>
    <row r="7" spans="1:11">
      <c r="A7" s="42">
        <f t="shared" si="0"/>
        <v>355</v>
      </c>
      <c r="B7" s="42">
        <f t="shared" si="1"/>
        <v>185</v>
      </c>
      <c r="C7" s="42">
        <f t="shared" si="2"/>
        <v>129</v>
      </c>
      <c r="D7" s="42">
        <f t="shared" si="3"/>
        <v>102</v>
      </c>
      <c r="E7" s="42">
        <f t="shared" si="4"/>
        <v>85</v>
      </c>
      <c r="F7" s="42">
        <f t="shared" si="5"/>
        <v>74</v>
      </c>
      <c r="G7" s="42">
        <f t="shared" si="6"/>
        <v>66</v>
      </c>
      <c r="H7" s="42">
        <f t="shared" si="7"/>
        <v>60</v>
      </c>
      <c r="I7" s="42">
        <f t="shared" si="8"/>
        <v>55</v>
      </c>
      <c r="J7" s="42">
        <f t="shared" si="9"/>
        <v>51</v>
      </c>
      <c r="K7" s="43">
        <v>4000</v>
      </c>
    </row>
    <row r="8" spans="1:11">
      <c r="A8" s="42">
        <f t="shared" si="0"/>
        <v>444</v>
      </c>
      <c r="B8" s="42">
        <f t="shared" si="1"/>
        <v>231</v>
      </c>
      <c r="C8" s="42">
        <f t="shared" si="2"/>
        <v>161</v>
      </c>
      <c r="D8" s="42">
        <f t="shared" si="3"/>
        <v>128</v>
      </c>
      <c r="E8" s="42">
        <f t="shared" si="4"/>
        <v>107</v>
      </c>
      <c r="F8" s="42">
        <f t="shared" si="5"/>
        <v>93</v>
      </c>
      <c r="G8" s="42">
        <f t="shared" si="6"/>
        <v>82</v>
      </c>
      <c r="H8" s="42">
        <f t="shared" si="7"/>
        <v>75</v>
      </c>
      <c r="I8" s="42">
        <f t="shared" si="8"/>
        <v>69</v>
      </c>
      <c r="J8" s="42">
        <f t="shared" si="9"/>
        <v>64</v>
      </c>
      <c r="K8" s="43">
        <v>5000</v>
      </c>
    </row>
    <row r="9" spans="1:11">
      <c r="A9" s="42">
        <f t="shared" si="0"/>
        <v>533</v>
      </c>
      <c r="B9" s="42">
        <f t="shared" si="1"/>
        <v>278</v>
      </c>
      <c r="C9" s="42">
        <f t="shared" si="2"/>
        <v>193</v>
      </c>
      <c r="D9" s="42">
        <f t="shared" si="3"/>
        <v>153</v>
      </c>
      <c r="E9" s="42">
        <f t="shared" si="4"/>
        <v>128</v>
      </c>
      <c r="F9" s="42">
        <f t="shared" si="5"/>
        <v>111</v>
      </c>
      <c r="G9" s="42">
        <f t="shared" si="6"/>
        <v>99</v>
      </c>
      <c r="H9" s="42">
        <f t="shared" si="7"/>
        <v>90</v>
      </c>
      <c r="I9" s="42">
        <f t="shared" si="8"/>
        <v>83</v>
      </c>
      <c r="J9" s="42">
        <f t="shared" si="9"/>
        <v>77</v>
      </c>
      <c r="K9" s="43">
        <v>6000</v>
      </c>
    </row>
    <row r="10" spans="1:11">
      <c r="A10" s="42">
        <f t="shared" si="0"/>
        <v>621</v>
      </c>
      <c r="B10" s="42">
        <f t="shared" si="1"/>
        <v>324</v>
      </c>
      <c r="C10" s="42">
        <f t="shared" si="2"/>
        <v>225</v>
      </c>
      <c r="D10" s="42">
        <f t="shared" si="3"/>
        <v>179</v>
      </c>
      <c r="E10" s="42">
        <f t="shared" si="4"/>
        <v>149</v>
      </c>
      <c r="F10" s="42">
        <f t="shared" si="5"/>
        <v>129</v>
      </c>
      <c r="G10" s="42">
        <f t="shared" si="6"/>
        <v>115</v>
      </c>
      <c r="H10" s="42">
        <f t="shared" si="7"/>
        <v>105</v>
      </c>
      <c r="I10" s="42">
        <f t="shared" si="8"/>
        <v>96</v>
      </c>
      <c r="J10" s="42">
        <f t="shared" si="9"/>
        <v>90</v>
      </c>
      <c r="K10" s="43">
        <v>7000</v>
      </c>
    </row>
    <row r="11" spans="1:11">
      <c r="A11" s="42">
        <f t="shared" si="0"/>
        <v>710</v>
      </c>
      <c r="B11" s="42">
        <f t="shared" si="1"/>
        <v>370</v>
      </c>
      <c r="C11" s="42">
        <f t="shared" si="2"/>
        <v>257</v>
      </c>
      <c r="D11" s="42">
        <f t="shared" si="3"/>
        <v>204</v>
      </c>
      <c r="E11" s="42">
        <f t="shared" si="4"/>
        <v>170</v>
      </c>
      <c r="F11" s="42">
        <f t="shared" si="5"/>
        <v>148</v>
      </c>
      <c r="G11" s="42">
        <f t="shared" si="6"/>
        <v>132</v>
      </c>
      <c r="H11" s="42">
        <f t="shared" si="7"/>
        <v>119</v>
      </c>
      <c r="I11" s="42">
        <f t="shared" si="8"/>
        <v>110</v>
      </c>
      <c r="J11" s="42">
        <f t="shared" si="9"/>
        <v>102</v>
      </c>
      <c r="K11" s="43">
        <v>8000</v>
      </c>
    </row>
    <row r="12" spans="1:11">
      <c r="A12" s="42">
        <f t="shared" si="0"/>
        <v>799</v>
      </c>
      <c r="B12" s="42">
        <f t="shared" si="1"/>
        <v>416</v>
      </c>
      <c r="C12" s="42">
        <f t="shared" si="2"/>
        <v>289</v>
      </c>
      <c r="D12" s="42">
        <f t="shared" si="3"/>
        <v>230</v>
      </c>
      <c r="E12" s="42">
        <f t="shared" si="4"/>
        <v>192</v>
      </c>
      <c r="F12" s="42">
        <f t="shared" si="5"/>
        <v>166</v>
      </c>
      <c r="G12" s="42">
        <f t="shared" si="6"/>
        <v>148</v>
      </c>
      <c r="H12" s="42">
        <f t="shared" si="7"/>
        <v>134</v>
      </c>
      <c r="I12" s="42">
        <f t="shared" si="8"/>
        <v>124</v>
      </c>
      <c r="J12" s="42">
        <f t="shared" si="9"/>
        <v>115</v>
      </c>
      <c r="K12" s="43">
        <v>9000</v>
      </c>
    </row>
    <row r="13" spans="1:11">
      <c r="A13" s="42">
        <f t="shared" si="0"/>
        <v>887</v>
      </c>
      <c r="B13" s="42">
        <f t="shared" si="1"/>
        <v>462</v>
      </c>
      <c r="C13" s="42">
        <f t="shared" si="2"/>
        <v>321</v>
      </c>
      <c r="D13" s="42">
        <f t="shared" si="3"/>
        <v>255</v>
      </c>
      <c r="E13" s="42">
        <f t="shared" si="4"/>
        <v>213</v>
      </c>
      <c r="F13" s="42">
        <f t="shared" si="5"/>
        <v>185</v>
      </c>
      <c r="G13" s="42">
        <f t="shared" si="6"/>
        <v>164</v>
      </c>
      <c r="H13" s="42">
        <f t="shared" si="7"/>
        <v>149</v>
      </c>
      <c r="I13" s="42">
        <f t="shared" si="8"/>
        <v>137</v>
      </c>
      <c r="J13" s="42">
        <f t="shared" si="9"/>
        <v>128</v>
      </c>
      <c r="K13" s="43">
        <v>10000</v>
      </c>
    </row>
    <row r="14" spans="1:11">
      <c r="A14" s="42">
        <f t="shared" si="0"/>
        <v>976</v>
      </c>
      <c r="B14" s="42">
        <f t="shared" si="1"/>
        <v>509</v>
      </c>
      <c r="C14" s="42">
        <f t="shared" si="2"/>
        <v>353</v>
      </c>
      <c r="D14" s="42">
        <f t="shared" si="3"/>
        <v>281</v>
      </c>
      <c r="E14" s="42">
        <f t="shared" si="4"/>
        <v>234</v>
      </c>
      <c r="F14" s="42">
        <f t="shared" si="5"/>
        <v>203</v>
      </c>
      <c r="G14" s="42">
        <f t="shared" si="6"/>
        <v>181</v>
      </c>
      <c r="H14" s="42">
        <f t="shared" si="7"/>
        <v>164</v>
      </c>
      <c r="I14" s="42">
        <f t="shared" si="8"/>
        <v>151</v>
      </c>
      <c r="J14" s="42">
        <f t="shared" si="9"/>
        <v>141</v>
      </c>
      <c r="K14" s="43">
        <v>11000</v>
      </c>
    </row>
    <row r="15" spans="1:11">
      <c r="A15" s="42">
        <f t="shared" si="0"/>
        <v>1065</v>
      </c>
      <c r="B15" s="42">
        <f t="shared" si="1"/>
        <v>555</v>
      </c>
      <c r="C15" s="42">
        <f t="shared" si="2"/>
        <v>385</v>
      </c>
      <c r="D15" s="42">
        <f t="shared" si="3"/>
        <v>306</v>
      </c>
      <c r="E15" s="42">
        <f t="shared" si="4"/>
        <v>255</v>
      </c>
      <c r="F15" s="42">
        <f t="shared" si="5"/>
        <v>221</v>
      </c>
      <c r="G15" s="42">
        <f t="shared" si="6"/>
        <v>197</v>
      </c>
      <c r="H15" s="42">
        <f t="shared" si="7"/>
        <v>179</v>
      </c>
      <c r="I15" s="42">
        <f t="shared" si="8"/>
        <v>165</v>
      </c>
      <c r="J15" s="42">
        <f t="shared" si="9"/>
        <v>153</v>
      </c>
      <c r="K15" s="43">
        <v>12000</v>
      </c>
    </row>
    <row r="16" spans="1:11">
      <c r="A16" s="42">
        <f t="shared" si="0"/>
        <v>1154</v>
      </c>
      <c r="B16" s="42">
        <f t="shared" si="1"/>
        <v>601</v>
      </c>
      <c r="C16" s="42">
        <f t="shared" si="2"/>
        <v>417</v>
      </c>
      <c r="D16" s="42">
        <f t="shared" si="3"/>
        <v>332</v>
      </c>
      <c r="E16" s="42">
        <f t="shared" si="4"/>
        <v>277</v>
      </c>
      <c r="F16" s="42">
        <f t="shared" si="5"/>
        <v>240</v>
      </c>
      <c r="G16" s="42">
        <f t="shared" si="6"/>
        <v>213</v>
      </c>
      <c r="H16" s="42">
        <f t="shared" si="7"/>
        <v>194</v>
      </c>
      <c r="I16" s="42">
        <f t="shared" si="8"/>
        <v>178</v>
      </c>
      <c r="J16" s="42">
        <f t="shared" si="9"/>
        <v>166</v>
      </c>
      <c r="K16" s="43">
        <v>13000</v>
      </c>
    </row>
    <row r="17" spans="1:11">
      <c r="A17" s="42">
        <f t="shared" si="0"/>
        <v>1242</v>
      </c>
      <c r="B17" s="42">
        <f t="shared" si="1"/>
        <v>647</v>
      </c>
      <c r="C17" s="42">
        <f t="shared" si="2"/>
        <v>449</v>
      </c>
      <c r="D17" s="42">
        <f t="shared" si="3"/>
        <v>357</v>
      </c>
      <c r="E17" s="42">
        <f t="shared" si="4"/>
        <v>298</v>
      </c>
      <c r="F17" s="42">
        <f t="shared" si="5"/>
        <v>258</v>
      </c>
      <c r="G17" s="42">
        <f t="shared" si="6"/>
        <v>230</v>
      </c>
      <c r="H17" s="42">
        <f t="shared" si="7"/>
        <v>209</v>
      </c>
      <c r="I17" s="42">
        <f t="shared" si="8"/>
        <v>192</v>
      </c>
      <c r="J17" s="42">
        <f t="shared" si="9"/>
        <v>179</v>
      </c>
      <c r="K17" s="43">
        <v>14000</v>
      </c>
    </row>
    <row r="18" spans="1:11">
      <c r="A18" s="42">
        <f t="shared" si="0"/>
        <v>1331</v>
      </c>
      <c r="B18" s="42">
        <f t="shared" si="1"/>
        <v>693</v>
      </c>
      <c r="C18" s="42">
        <f t="shared" si="2"/>
        <v>481</v>
      </c>
      <c r="D18" s="42">
        <f t="shared" si="3"/>
        <v>383</v>
      </c>
      <c r="E18" s="42">
        <f t="shared" si="4"/>
        <v>319</v>
      </c>
      <c r="F18" s="42">
        <f t="shared" si="5"/>
        <v>277</v>
      </c>
      <c r="G18" s="42">
        <f t="shared" si="6"/>
        <v>246</v>
      </c>
      <c r="H18" s="42">
        <f t="shared" si="7"/>
        <v>223</v>
      </c>
      <c r="I18" s="42">
        <f t="shared" si="8"/>
        <v>206</v>
      </c>
      <c r="J18" s="42">
        <f t="shared" si="9"/>
        <v>192</v>
      </c>
      <c r="K18" s="43">
        <v>15000</v>
      </c>
    </row>
    <row r="19" spans="1:11">
      <c r="A19" s="42">
        <f t="shared" si="0"/>
        <v>1420</v>
      </c>
      <c r="B19" s="42">
        <f t="shared" si="1"/>
        <v>740</v>
      </c>
      <c r="C19" s="42">
        <f t="shared" si="2"/>
        <v>513</v>
      </c>
      <c r="D19" s="42">
        <f t="shared" si="3"/>
        <v>408</v>
      </c>
      <c r="E19" s="42">
        <f t="shared" si="4"/>
        <v>340</v>
      </c>
      <c r="F19" s="42">
        <f t="shared" si="5"/>
        <v>295</v>
      </c>
      <c r="G19" s="42">
        <f t="shared" si="6"/>
        <v>263</v>
      </c>
      <c r="H19" s="42">
        <f t="shared" si="7"/>
        <v>238</v>
      </c>
      <c r="I19" s="42">
        <f t="shared" si="8"/>
        <v>219</v>
      </c>
      <c r="J19" s="42">
        <f t="shared" si="9"/>
        <v>204</v>
      </c>
      <c r="K19" s="43">
        <v>16000</v>
      </c>
    </row>
    <row r="20" spans="1:11">
      <c r="A20" s="42">
        <f t="shared" si="0"/>
        <v>1508</v>
      </c>
      <c r="B20" s="42">
        <f t="shared" si="1"/>
        <v>786</v>
      </c>
      <c r="C20" s="42">
        <f t="shared" si="2"/>
        <v>545</v>
      </c>
      <c r="D20" s="42">
        <f t="shared" si="3"/>
        <v>434</v>
      </c>
      <c r="E20" s="42">
        <f t="shared" si="4"/>
        <v>362</v>
      </c>
      <c r="F20" s="42">
        <f t="shared" si="5"/>
        <v>313</v>
      </c>
      <c r="G20" s="42">
        <f t="shared" si="6"/>
        <v>279</v>
      </c>
      <c r="H20" s="42">
        <f t="shared" si="7"/>
        <v>253</v>
      </c>
      <c r="I20" s="42">
        <f t="shared" si="8"/>
        <v>233</v>
      </c>
      <c r="J20" s="42">
        <f t="shared" si="9"/>
        <v>217</v>
      </c>
      <c r="K20" s="43">
        <v>17000</v>
      </c>
    </row>
    <row r="21" spans="1:11">
      <c r="A21" s="42">
        <f t="shared" si="0"/>
        <v>1597</v>
      </c>
      <c r="B21" s="42">
        <f t="shared" si="1"/>
        <v>832</v>
      </c>
      <c r="C21" s="42">
        <f t="shared" si="2"/>
        <v>577</v>
      </c>
      <c r="D21" s="42">
        <f t="shared" si="3"/>
        <v>459</v>
      </c>
      <c r="E21" s="42">
        <f t="shared" si="4"/>
        <v>383</v>
      </c>
      <c r="F21" s="42">
        <f t="shared" si="5"/>
        <v>332</v>
      </c>
      <c r="G21" s="42">
        <f t="shared" si="6"/>
        <v>295</v>
      </c>
      <c r="H21" s="42">
        <f t="shared" si="7"/>
        <v>268</v>
      </c>
      <c r="I21" s="42">
        <f t="shared" si="8"/>
        <v>247</v>
      </c>
      <c r="J21" s="42">
        <f t="shared" si="9"/>
        <v>230</v>
      </c>
      <c r="K21" s="43">
        <v>18000</v>
      </c>
    </row>
    <row r="22" spans="1:11">
      <c r="A22" s="42">
        <f t="shared" si="0"/>
        <v>1686</v>
      </c>
      <c r="B22" s="42">
        <f t="shared" si="1"/>
        <v>878</v>
      </c>
      <c r="C22" s="42">
        <f t="shared" si="2"/>
        <v>609</v>
      </c>
      <c r="D22" s="42">
        <f t="shared" si="3"/>
        <v>485</v>
      </c>
      <c r="E22" s="42">
        <f t="shared" si="4"/>
        <v>404</v>
      </c>
      <c r="F22" s="42">
        <f t="shared" si="5"/>
        <v>350</v>
      </c>
      <c r="G22" s="42">
        <f t="shared" si="6"/>
        <v>312</v>
      </c>
      <c r="H22" s="42">
        <f t="shared" si="7"/>
        <v>283</v>
      </c>
      <c r="I22" s="42">
        <f t="shared" si="8"/>
        <v>261</v>
      </c>
      <c r="J22" s="42">
        <f t="shared" si="9"/>
        <v>243</v>
      </c>
      <c r="K22" s="43">
        <v>19000</v>
      </c>
    </row>
    <row r="23" spans="1:11">
      <c r="A23" s="42">
        <f t="shared" si="0"/>
        <v>1774</v>
      </c>
      <c r="B23" s="42">
        <f t="shared" si="1"/>
        <v>924</v>
      </c>
      <c r="C23" s="42">
        <f t="shared" si="2"/>
        <v>641</v>
      </c>
      <c r="D23" s="42">
        <f t="shared" si="3"/>
        <v>510</v>
      </c>
      <c r="E23" s="42">
        <f t="shared" si="4"/>
        <v>425</v>
      </c>
      <c r="F23" s="42">
        <f t="shared" si="5"/>
        <v>369</v>
      </c>
      <c r="G23" s="42">
        <f t="shared" si="6"/>
        <v>328</v>
      </c>
      <c r="H23" s="42">
        <f t="shared" si="7"/>
        <v>298</v>
      </c>
      <c r="I23" s="42">
        <f t="shared" si="8"/>
        <v>274</v>
      </c>
      <c r="J23" s="42">
        <f t="shared" si="9"/>
        <v>255</v>
      </c>
      <c r="K23" s="43">
        <v>20000</v>
      </c>
    </row>
    <row r="24" spans="1:11">
      <c r="A24" s="42">
        <f t="shared" si="0"/>
        <v>1863</v>
      </c>
      <c r="B24" s="42">
        <f t="shared" si="1"/>
        <v>971</v>
      </c>
      <c r="C24" s="42">
        <f t="shared" si="2"/>
        <v>673</v>
      </c>
      <c r="D24" s="42">
        <f t="shared" si="3"/>
        <v>536</v>
      </c>
      <c r="E24" s="42">
        <f t="shared" si="4"/>
        <v>447</v>
      </c>
      <c r="F24" s="42">
        <f t="shared" si="5"/>
        <v>387</v>
      </c>
      <c r="G24" s="42">
        <f t="shared" si="6"/>
        <v>345</v>
      </c>
      <c r="H24" s="42">
        <f t="shared" si="7"/>
        <v>313</v>
      </c>
      <c r="I24" s="42">
        <f t="shared" si="8"/>
        <v>288</v>
      </c>
      <c r="J24" s="42">
        <f t="shared" si="9"/>
        <v>268</v>
      </c>
      <c r="K24" s="43">
        <v>21000</v>
      </c>
    </row>
    <row r="25" spans="1:11">
      <c r="A25" s="42">
        <f t="shared" si="0"/>
        <v>1952</v>
      </c>
      <c r="B25" s="42">
        <f t="shared" si="1"/>
        <v>1017</v>
      </c>
      <c r="C25" s="42">
        <f t="shared" si="2"/>
        <v>705</v>
      </c>
      <c r="D25" s="42">
        <f t="shared" si="3"/>
        <v>561</v>
      </c>
      <c r="E25" s="42">
        <f t="shared" si="4"/>
        <v>468</v>
      </c>
      <c r="F25" s="42">
        <f t="shared" si="5"/>
        <v>405</v>
      </c>
      <c r="G25" s="42">
        <f t="shared" si="6"/>
        <v>361</v>
      </c>
      <c r="H25" s="42">
        <f t="shared" si="7"/>
        <v>328</v>
      </c>
      <c r="I25" s="42">
        <f t="shared" si="8"/>
        <v>302</v>
      </c>
      <c r="J25" s="42">
        <f t="shared" si="9"/>
        <v>281</v>
      </c>
      <c r="K25" s="43">
        <v>22000</v>
      </c>
    </row>
    <row r="26" spans="1:11">
      <c r="A26" s="42">
        <f t="shared" si="0"/>
        <v>2041</v>
      </c>
      <c r="B26" s="42">
        <f t="shared" si="1"/>
        <v>1063</v>
      </c>
      <c r="C26" s="42">
        <f t="shared" si="2"/>
        <v>737</v>
      </c>
      <c r="D26" s="42">
        <f t="shared" si="3"/>
        <v>587</v>
      </c>
      <c r="E26" s="42">
        <f t="shared" si="4"/>
        <v>489</v>
      </c>
      <c r="F26" s="42">
        <f t="shared" si="5"/>
        <v>424</v>
      </c>
      <c r="G26" s="42">
        <f t="shared" si="6"/>
        <v>377</v>
      </c>
      <c r="H26" s="42">
        <f t="shared" si="7"/>
        <v>342</v>
      </c>
      <c r="I26" s="42">
        <f t="shared" si="8"/>
        <v>315</v>
      </c>
      <c r="J26" s="42">
        <f t="shared" si="9"/>
        <v>294</v>
      </c>
      <c r="K26" s="43">
        <v>23000</v>
      </c>
    </row>
    <row r="27" spans="1:11">
      <c r="A27" s="42">
        <f t="shared" si="0"/>
        <v>2129</v>
      </c>
      <c r="B27" s="42">
        <f t="shared" si="1"/>
        <v>1109</v>
      </c>
      <c r="C27" s="42">
        <f t="shared" si="2"/>
        <v>769</v>
      </c>
      <c r="D27" s="42">
        <f t="shared" si="3"/>
        <v>612</v>
      </c>
      <c r="E27" s="42">
        <f t="shared" si="4"/>
        <v>510</v>
      </c>
      <c r="F27" s="42">
        <f t="shared" si="5"/>
        <v>442</v>
      </c>
      <c r="G27" s="42">
        <f t="shared" si="6"/>
        <v>394</v>
      </c>
      <c r="H27" s="42">
        <f t="shared" si="7"/>
        <v>357</v>
      </c>
      <c r="I27" s="42">
        <f t="shared" si="8"/>
        <v>329</v>
      </c>
      <c r="J27" s="42">
        <f t="shared" si="9"/>
        <v>306</v>
      </c>
      <c r="K27" s="43">
        <v>24000</v>
      </c>
    </row>
    <row r="28" spans="1:11">
      <c r="A28" s="42">
        <f t="shared" si="0"/>
        <v>2218</v>
      </c>
      <c r="B28" s="42">
        <f t="shared" si="1"/>
        <v>1155</v>
      </c>
      <c r="C28" s="42">
        <f t="shared" si="2"/>
        <v>801</v>
      </c>
      <c r="D28" s="42">
        <f t="shared" si="3"/>
        <v>638</v>
      </c>
      <c r="E28" s="42">
        <f t="shared" si="4"/>
        <v>532</v>
      </c>
      <c r="F28" s="42">
        <f t="shared" si="5"/>
        <v>461</v>
      </c>
      <c r="G28" s="42">
        <f t="shared" si="6"/>
        <v>410</v>
      </c>
      <c r="H28" s="42">
        <f t="shared" si="7"/>
        <v>372</v>
      </c>
      <c r="I28" s="42">
        <f t="shared" si="8"/>
        <v>343</v>
      </c>
      <c r="J28" s="42">
        <f t="shared" si="9"/>
        <v>319</v>
      </c>
      <c r="K28" s="43">
        <v>25000</v>
      </c>
    </row>
    <row r="29" spans="1:11">
      <c r="A29" s="42">
        <f t="shared" si="0"/>
        <v>2307</v>
      </c>
      <c r="B29" s="42">
        <f t="shared" si="1"/>
        <v>1202</v>
      </c>
      <c r="C29" s="42">
        <f t="shared" si="2"/>
        <v>833</v>
      </c>
      <c r="D29" s="42">
        <f t="shared" si="3"/>
        <v>663</v>
      </c>
      <c r="E29" s="42">
        <f t="shared" si="4"/>
        <v>553</v>
      </c>
      <c r="F29" s="42">
        <f t="shared" si="5"/>
        <v>479</v>
      </c>
      <c r="G29" s="42">
        <f t="shared" si="6"/>
        <v>426</v>
      </c>
      <c r="H29" s="42">
        <f t="shared" si="7"/>
        <v>387</v>
      </c>
      <c r="I29" s="42">
        <f t="shared" si="8"/>
        <v>356</v>
      </c>
      <c r="J29" s="42">
        <f t="shared" si="9"/>
        <v>332</v>
      </c>
      <c r="K29" s="43">
        <v>26000</v>
      </c>
    </row>
    <row r="30" spans="1:11">
      <c r="A30" s="42">
        <f t="shared" si="0"/>
        <v>2395</v>
      </c>
      <c r="B30" s="42">
        <f t="shared" si="1"/>
        <v>1248</v>
      </c>
      <c r="C30" s="42">
        <f t="shared" si="2"/>
        <v>865</v>
      </c>
      <c r="D30" s="42">
        <f t="shared" si="3"/>
        <v>689</v>
      </c>
      <c r="E30" s="42">
        <f t="shared" si="4"/>
        <v>574</v>
      </c>
      <c r="F30" s="42">
        <f t="shared" si="5"/>
        <v>498</v>
      </c>
      <c r="G30" s="42">
        <f t="shared" si="6"/>
        <v>443</v>
      </c>
      <c r="H30" s="42">
        <f t="shared" si="7"/>
        <v>402</v>
      </c>
      <c r="I30" s="42">
        <f t="shared" si="8"/>
        <v>370</v>
      </c>
      <c r="J30" s="42">
        <f t="shared" si="9"/>
        <v>345</v>
      </c>
      <c r="K30" s="43">
        <v>27000</v>
      </c>
    </row>
    <row r="31" spans="1:11">
      <c r="A31" s="42">
        <f t="shared" si="0"/>
        <v>2484</v>
      </c>
      <c r="B31" s="42">
        <f t="shared" si="1"/>
        <v>1294</v>
      </c>
      <c r="C31" s="42">
        <f t="shared" si="2"/>
        <v>897</v>
      </c>
      <c r="D31" s="42">
        <f t="shared" si="3"/>
        <v>714</v>
      </c>
      <c r="E31" s="42">
        <f t="shared" si="4"/>
        <v>595</v>
      </c>
      <c r="F31" s="42">
        <f t="shared" si="5"/>
        <v>516</v>
      </c>
      <c r="G31" s="42">
        <f t="shared" si="6"/>
        <v>459</v>
      </c>
      <c r="H31" s="42">
        <f t="shared" si="7"/>
        <v>417</v>
      </c>
      <c r="I31" s="42">
        <f t="shared" si="8"/>
        <v>384</v>
      </c>
      <c r="J31" s="42">
        <f t="shared" si="9"/>
        <v>357</v>
      </c>
      <c r="K31" s="43">
        <v>28000</v>
      </c>
    </row>
    <row r="32" spans="1:11">
      <c r="A32" s="42">
        <f t="shared" si="0"/>
        <v>2573</v>
      </c>
      <c r="B32" s="42">
        <f t="shared" si="1"/>
        <v>1340</v>
      </c>
      <c r="C32" s="42">
        <f t="shared" si="2"/>
        <v>929</v>
      </c>
      <c r="D32" s="42">
        <f t="shared" si="3"/>
        <v>740</v>
      </c>
      <c r="E32" s="42">
        <f t="shared" si="4"/>
        <v>617</v>
      </c>
      <c r="F32" s="42">
        <f t="shared" si="5"/>
        <v>534</v>
      </c>
      <c r="G32" s="42">
        <f t="shared" si="6"/>
        <v>476</v>
      </c>
      <c r="H32" s="42">
        <f t="shared" si="7"/>
        <v>432</v>
      </c>
      <c r="I32" s="42">
        <f t="shared" si="8"/>
        <v>397</v>
      </c>
      <c r="J32" s="42">
        <f t="shared" si="9"/>
        <v>370</v>
      </c>
      <c r="K32" s="43">
        <v>29000</v>
      </c>
    </row>
    <row r="33" spans="1:11">
      <c r="A33" s="42">
        <f t="shared" si="0"/>
        <v>2661</v>
      </c>
      <c r="B33" s="42">
        <f t="shared" si="1"/>
        <v>1386</v>
      </c>
      <c r="C33" s="42">
        <f t="shared" si="2"/>
        <v>961</v>
      </c>
      <c r="D33" s="42">
        <f t="shared" si="3"/>
        <v>765</v>
      </c>
      <c r="E33" s="42">
        <f t="shared" si="4"/>
        <v>638</v>
      </c>
      <c r="F33" s="42">
        <f t="shared" si="5"/>
        <v>553</v>
      </c>
      <c r="G33" s="42">
        <f t="shared" si="6"/>
        <v>492</v>
      </c>
      <c r="H33" s="42">
        <f t="shared" si="7"/>
        <v>446</v>
      </c>
      <c r="I33" s="42">
        <f t="shared" si="8"/>
        <v>411</v>
      </c>
      <c r="J33" s="42">
        <f t="shared" si="9"/>
        <v>383</v>
      </c>
      <c r="K33" s="43">
        <v>30000</v>
      </c>
    </row>
    <row r="34" spans="1:11">
      <c r="A34" s="42">
        <f t="shared" si="0"/>
        <v>2750</v>
      </c>
      <c r="B34" s="42">
        <f t="shared" si="1"/>
        <v>1433</v>
      </c>
      <c r="C34" s="42">
        <f t="shared" si="2"/>
        <v>993</v>
      </c>
      <c r="D34" s="42">
        <f t="shared" si="3"/>
        <v>791</v>
      </c>
      <c r="E34" s="42">
        <f t="shared" si="4"/>
        <v>659</v>
      </c>
      <c r="F34" s="42">
        <f t="shared" si="5"/>
        <v>571</v>
      </c>
      <c r="G34" s="42">
        <f t="shared" si="6"/>
        <v>508</v>
      </c>
      <c r="H34" s="42">
        <f t="shared" si="7"/>
        <v>461</v>
      </c>
      <c r="I34" s="42">
        <f t="shared" si="8"/>
        <v>425</v>
      </c>
      <c r="J34" s="42">
        <f t="shared" si="9"/>
        <v>395</v>
      </c>
      <c r="K34" s="43">
        <v>31000</v>
      </c>
    </row>
    <row r="35" spans="1:11">
      <c r="A35" s="42">
        <f t="shared" si="0"/>
        <v>2839</v>
      </c>
      <c r="B35" s="42">
        <f t="shared" si="1"/>
        <v>1479</v>
      </c>
      <c r="C35" s="42">
        <f t="shared" si="2"/>
        <v>1025</v>
      </c>
      <c r="D35" s="42">
        <f t="shared" si="3"/>
        <v>816</v>
      </c>
      <c r="E35" s="42">
        <f t="shared" si="4"/>
        <v>680</v>
      </c>
      <c r="F35" s="42">
        <f t="shared" si="5"/>
        <v>590</v>
      </c>
      <c r="G35" s="42">
        <f t="shared" si="6"/>
        <v>525</v>
      </c>
      <c r="H35" s="42">
        <f t="shared" si="7"/>
        <v>476</v>
      </c>
      <c r="I35" s="42">
        <f t="shared" si="8"/>
        <v>438</v>
      </c>
      <c r="J35" s="42">
        <f t="shared" si="9"/>
        <v>408</v>
      </c>
      <c r="K35" s="43">
        <v>32000</v>
      </c>
    </row>
    <row r="36" spans="1:11">
      <c r="A36" s="42">
        <f t="shared" si="0"/>
        <v>2928</v>
      </c>
      <c r="B36" s="42">
        <f t="shared" si="1"/>
        <v>1525</v>
      </c>
      <c r="C36" s="42">
        <f t="shared" si="2"/>
        <v>1058</v>
      </c>
      <c r="D36" s="42">
        <f t="shared" si="3"/>
        <v>842</v>
      </c>
      <c r="E36" s="42">
        <f t="shared" si="4"/>
        <v>701</v>
      </c>
      <c r="F36" s="42">
        <f t="shared" si="5"/>
        <v>608</v>
      </c>
      <c r="G36" s="42">
        <f t="shared" si="6"/>
        <v>541</v>
      </c>
      <c r="H36" s="42">
        <f t="shared" si="7"/>
        <v>491</v>
      </c>
      <c r="I36" s="42">
        <f t="shared" si="8"/>
        <v>452</v>
      </c>
      <c r="J36" s="42">
        <f t="shared" si="9"/>
        <v>421</v>
      </c>
      <c r="K36" s="43">
        <v>33000</v>
      </c>
    </row>
    <row r="37" spans="1:11">
      <c r="A37" s="42">
        <f t="shared" si="0"/>
        <v>3016</v>
      </c>
      <c r="B37" s="42">
        <f t="shared" si="1"/>
        <v>1571</v>
      </c>
      <c r="C37" s="42">
        <f t="shared" si="2"/>
        <v>1090</v>
      </c>
      <c r="D37" s="42">
        <f t="shared" si="3"/>
        <v>867</v>
      </c>
      <c r="E37" s="42">
        <f t="shared" si="4"/>
        <v>723</v>
      </c>
      <c r="F37" s="42">
        <f t="shared" si="5"/>
        <v>626</v>
      </c>
      <c r="G37" s="42">
        <f t="shared" si="6"/>
        <v>558</v>
      </c>
      <c r="H37" s="42">
        <f t="shared" si="7"/>
        <v>506</v>
      </c>
      <c r="I37" s="42">
        <f t="shared" si="8"/>
        <v>466</v>
      </c>
      <c r="J37" s="42">
        <f t="shared" si="9"/>
        <v>434</v>
      </c>
      <c r="K37" s="43">
        <v>34000</v>
      </c>
    </row>
    <row r="38" spans="1:11">
      <c r="A38" s="42">
        <f t="shared" si="0"/>
        <v>3105</v>
      </c>
      <c r="B38" s="42">
        <f t="shared" si="1"/>
        <v>1617</v>
      </c>
      <c r="C38" s="42">
        <f t="shared" si="2"/>
        <v>1122</v>
      </c>
      <c r="D38" s="42">
        <f t="shared" si="3"/>
        <v>893</v>
      </c>
      <c r="E38" s="42">
        <f t="shared" si="4"/>
        <v>744</v>
      </c>
      <c r="F38" s="42">
        <f t="shared" si="5"/>
        <v>645</v>
      </c>
      <c r="G38" s="42">
        <f t="shared" si="6"/>
        <v>574</v>
      </c>
      <c r="H38" s="42">
        <f t="shared" si="7"/>
        <v>521</v>
      </c>
      <c r="I38" s="42">
        <f t="shared" si="8"/>
        <v>480</v>
      </c>
      <c r="J38" s="42">
        <f t="shared" si="9"/>
        <v>446</v>
      </c>
      <c r="K38" s="43">
        <v>35000</v>
      </c>
    </row>
    <row r="39" spans="1:11">
      <c r="A39" s="42">
        <f t="shared" si="0"/>
        <v>3194</v>
      </c>
      <c r="B39" s="42">
        <f t="shared" si="1"/>
        <v>1664</v>
      </c>
      <c r="C39" s="42">
        <f t="shared" si="2"/>
        <v>1154</v>
      </c>
      <c r="D39" s="42">
        <f t="shared" si="3"/>
        <v>918</v>
      </c>
      <c r="E39" s="42">
        <f t="shared" si="4"/>
        <v>765</v>
      </c>
      <c r="F39" s="42">
        <f t="shared" si="5"/>
        <v>663</v>
      </c>
      <c r="G39" s="42">
        <f t="shared" si="6"/>
        <v>590</v>
      </c>
      <c r="H39" s="42">
        <f t="shared" si="7"/>
        <v>536</v>
      </c>
      <c r="I39" s="42">
        <f t="shared" si="8"/>
        <v>493</v>
      </c>
      <c r="J39" s="42">
        <f t="shared" si="9"/>
        <v>459</v>
      </c>
      <c r="K39" s="43">
        <v>36000</v>
      </c>
    </row>
    <row r="40" spans="1:11">
      <c r="A40" s="42">
        <f t="shared" si="0"/>
        <v>3282</v>
      </c>
      <c r="B40" s="42">
        <f t="shared" si="1"/>
        <v>1710</v>
      </c>
      <c r="C40" s="42">
        <f t="shared" si="2"/>
        <v>1186</v>
      </c>
      <c r="D40" s="42">
        <f t="shared" si="3"/>
        <v>944</v>
      </c>
      <c r="E40" s="42">
        <f t="shared" si="4"/>
        <v>786</v>
      </c>
      <c r="F40" s="42">
        <f t="shared" si="5"/>
        <v>682</v>
      </c>
      <c r="G40" s="42">
        <f t="shared" si="6"/>
        <v>607</v>
      </c>
      <c r="H40" s="42">
        <f t="shared" si="7"/>
        <v>551</v>
      </c>
      <c r="I40" s="42">
        <f t="shared" si="8"/>
        <v>507</v>
      </c>
      <c r="J40" s="42">
        <f t="shared" si="9"/>
        <v>472</v>
      </c>
      <c r="K40" s="43">
        <v>37000</v>
      </c>
    </row>
    <row r="41" spans="1:11">
      <c r="A41" s="42">
        <f t="shared" si="0"/>
        <v>3371</v>
      </c>
      <c r="B41" s="42">
        <f t="shared" si="1"/>
        <v>1756</v>
      </c>
      <c r="C41" s="42">
        <f t="shared" si="2"/>
        <v>1218</v>
      </c>
      <c r="D41" s="42">
        <f t="shared" si="3"/>
        <v>969</v>
      </c>
      <c r="E41" s="42">
        <f t="shared" si="4"/>
        <v>808</v>
      </c>
      <c r="F41" s="42">
        <f t="shared" si="5"/>
        <v>700</v>
      </c>
      <c r="G41" s="42">
        <f t="shared" si="6"/>
        <v>623</v>
      </c>
      <c r="H41" s="42">
        <f t="shared" si="7"/>
        <v>565</v>
      </c>
      <c r="I41" s="42">
        <f t="shared" si="8"/>
        <v>521</v>
      </c>
      <c r="J41" s="42">
        <f t="shared" si="9"/>
        <v>485</v>
      </c>
      <c r="K41" s="43">
        <v>38000</v>
      </c>
    </row>
    <row r="42" spans="1:11">
      <c r="A42" s="42">
        <f t="shared" si="0"/>
        <v>3460</v>
      </c>
      <c r="B42" s="42">
        <f t="shared" si="1"/>
        <v>1802</v>
      </c>
      <c r="C42" s="42">
        <f t="shared" si="2"/>
        <v>1250</v>
      </c>
      <c r="D42" s="42">
        <f t="shared" si="3"/>
        <v>995</v>
      </c>
      <c r="E42" s="42">
        <f t="shared" si="4"/>
        <v>829</v>
      </c>
      <c r="F42" s="42">
        <f t="shared" si="5"/>
        <v>718</v>
      </c>
      <c r="G42" s="42">
        <f t="shared" si="6"/>
        <v>639</v>
      </c>
      <c r="H42" s="42">
        <f t="shared" si="7"/>
        <v>580</v>
      </c>
      <c r="I42" s="42">
        <f t="shared" si="8"/>
        <v>534</v>
      </c>
      <c r="J42" s="42">
        <f t="shared" si="9"/>
        <v>497</v>
      </c>
      <c r="K42" s="43">
        <v>39000</v>
      </c>
    </row>
    <row r="43" spans="1:11">
      <c r="A43" s="42">
        <f t="shared" si="0"/>
        <v>3548</v>
      </c>
      <c r="B43" s="42">
        <f t="shared" si="1"/>
        <v>1848</v>
      </c>
      <c r="C43" s="42">
        <f t="shared" si="2"/>
        <v>1282</v>
      </c>
      <c r="D43" s="42">
        <f t="shared" si="3"/>
        <v>1020</v>
      </c>
      <c r="E43" s="42">
        <f t="shared" si="4"/>
        <v>850</v>
      </c>
      <c r="F43" s="42">
        <f t="shared" si="5"/>
        <v>737</v>
      </c>
      <c r="G43" s="42">
        <f t="shared" si="6"/>
        <v>656</v>
      </c>
      <c r="H43" s="42">
        <f t="shared" si="7"/>
        <v>595</v>
      </c>
      <c r="I43" s="42">
        <f t="shared" si="8"/>
        <v>548</v>
      </c>
      <c r="J43" s="42">
        <f t="shared" si="9"/>
        <v>510</v>
      </c>
      <c r="K43" s="43">
        <v>40000</v>
      </c>
    </row>
    <row r="44" spans="1:11">
      <c r="A44" s="42">
        <f t="shared" si="0"/>
        <v>3637</v>
      </c>
      <c r="B44" s="42">
        <f t="shared" si="1"/>
        <v>1895</v>
      </c>
      <c r="C44" s="42">
        <f t="shared" si="2"/>
        <v>1314</v>
      </c>
      <c r="D44" s="42">
        <f t="shared" si="3"/>
        <v>1046</v>
      </c>
      <c r="E44" s="42">
        <f t="shared" si="4"/>
        <v>871</v>
      </c>
      <c r="F44" s="42">
        <f t="shared" si="5"/>
        <v>755</v>
      </c>
      <c r="G44" s="42">
        <f t="shared" si="6"/>
        <v>672</v>
      </c>
      <c r="H44" s="42">
        <f t="shared" si="7"/>
        <v>610</v>
      </c>
      <c r="I44" s="42">
        <f t="shared" si="8"/>
        <v>562</v>
      </c>
      <c r="J44" s="42">
        <f t="shared" si="9"/>
        <v>523</v>
      </c>
      <c r="K44" s="43">
        <v>41000</v>
      </c>
    </row>
    <row r="45" spans="1:11">
      <c r="A45" s="42">
        <f t="shared" si="0"/>
        <v>3726</v>
      </c>
      <c r="B45" s="42">
        <f t="shared" si="1"/>
        <v>1941</v>
      </c>
      <c r="C45" s="42">
        <f t="shared" si="2"/>
        <v>1346</v>
      </c>
      <c r="D45" s="42">
        <f t="shared" si="3"/>
        <v>1071</v>
      </c>
      <c r="E45" s="42">
        <f t="shared" si="4"/>
        <v>893</v>
      </c>
      <c r="F45" s="42">
        <f t="shared" si="5"/>
        <v>774</v>
      </c>
      <c r="G45" s="42">
        <f t="shared" si="6"/>
        <v>689</v>
      </c>
      <c r="H45" s="42">
        <f t="shared" si="7"/>
        <v>625</v>
      </c>
      <c r="I45" s="42">
        <f t="shared" si="8"/>
        <v>575</v>
      </c>
      <c r="J45" s="42">
        <f t="shared" si="9"/>
        <v>536</v>
      </c>
      <c r="K45" s="43">
        <v>42000</v>
      </c>
    </row>
    <row r="46" spans="1:11">
      <c r="A46" s="42">
        <f t="shared" si="0"/>
        <v>3814</v>
      </c>
      <c r="B46" s="42">
        <f t="shared" si="1"/>
        <v>1987</v>
      </c>
      <c r="C46" s="42">
        <f t="shared" si="2"/>
        <v>1378</v>
      </c>
      <c r="D46" s="42">
        <f t="shared" si="3"/>
        <v>1097</v>
      </c>
      <c r="E46" s="42">
        <f t="shared" si="4"/>
        <v>914</v>
      </c>
      <c r="F46" s="42">
        <f t="shared" si="5"/>
        <v>792</v>
      </c>
      <c r="G46" s="42">
        <f t="shared" si="6"/>
        <v>705</v>
      </c>
      <c r="H46" s="42">
        <f t="shared" si="7"/>
        <v>640</v>
      </c>
      <c r="I46" s="42">
        <f t="shared" si="8"/>
        <v>589</v>
      </c>
      <c r="J46" s="42">
        <f t="shared" si="9"/>
        <v>548</v>
      </c>
      <c r="K46" s="43">
        <v>43000</v>
      </c>
    </row>
    <row r="47" spans="1:11">
      <c r="A47" s="42">
        <f t="shared" si="0"/>
        <v>3903</v>
      </c>
      <c r="B47" s="42">
        <f t="shared" si="1"/>
        <v>2033</v>
      </c>
      <c r="C47" s="42">
        <f t="shared" si="2"/>
        <v>1410</v>
      </c>
      <c r="D47" s="42">
        <f t="shared" si="3"/>
        <v>1122</v>
      </c>
      <c r="E47" s="42">
        <f t="shared" si="4"/>
        <v>935</v>
      </c>
      <c r="F47" s="42">
        <f t="shared" si="5"/>
        <v>810</v>
      </c>
      <c r="G47" s="42">
        <f t="shared" si="6"/>
        <v>721</v>
      </c>
      <c r="H47" s="42">
        <f t="shared" si="7"/>
        <v>655</v>
      </c>
      <c r="I47" s="42">
        <f t="shared" si="8"/>
        <v>603</v>
      </c>
      <c r="J47" s="42">
        <f t="shared" si="9"/>
        <v>561</v>
      </c>
      <c r="K47" s="43">
        <v>44000</v>
      </c>
    </row>
    <row r="48" spans="1:11">
      <c r="A48" s="42">
        <f t="shared" si="0"/>
        <v>3992</v>
      </c>
      <c r="B48" s="42">
        <f t="shared" si="1"/>
        <v>2079</v>
      </c>
      <c r="C48" s="42">
        <f t="shared" si="2"/>
        <v>1442</v>
      </c>
      <c r="D48" s="42">
        <f t="shared" si="3"/>
        <v>1148</v>
      </c>
      <c r="E48" s="42">
        <f t="shared" si="4"/>
        <v>956</v>
      </c>
      <c r="F48" s="42">
        <f t="shared" si="5"/>
        <v>829</v>
      </c>
      <c r="G48" s="42">
        <f t="shared" si="6"/>
        <v>738</v>
      </c>
      <c r="H48" s="42">
        <f t="shared" si="7"/>
        <v>669</v>
      </c>
      <c r="I48" s="42">
        <f t="shared" si="8"/>
        <v>616</v>
      </c>
      <c r="J48" s="42">
        <f t="shared" si="9"/>
        <v>574</v>
      </c>
      <c r="K48" s="43">
        <v>45000</v>
      </c>
    </row>
    <row r="49" spans="1:11">
      <c r="A49" s="42">
        <f t="shared" si="0"/>
        <v>4081</v>
      </c>
      <c r="B49" s="42">
        <f t="shared" si="1"/>
        <v>2126</v>
      </c>
      <c r="C49" s="42">
        <f t="shared" si="2"/>
        <v>1474</v>
      </c>
      <c r="D49" s="42">
        <f t="shared" si="3"/>
        <v>1173</v>
      </c>
      <c r="E49" s="42">
        <f t="shared" si="4"/>
        <v>978</v>
      </c>
      <c r="F49" s="42">
        <f t="shared" si="5"/>
        <v>847</v>
      </c>
      <c r="G49" s="42">
        <f t="shared" si="6"/>
        <v>754</v>
      </c>
      <c r="H49" s="42">
        <f t="shared" si="7"/>
        <v>684</v>
      </c>
      <c r="I49" s="42">
        <f t="shared" si="8"/>
        <v>630</v>
      </c>
      <c r="J49" s="42">
        <f t="shared" si="9"/>
        <v>587</v>
      </c>
      <c r="K49" s="43">
        <v>46000</v>
      </c>
    </row>
    <row r="50" spans="1:11">
      <c r="A50" s="42">
        <f t="shared" si="0"/>
        <v>4169</v>
      </c>
      <c r="B50" s="42">
        <f t="shared" si="1"/>
        <v>2172</v>
      </c>
      <c r="C50" s="42">
        <f t="shared" si="2"/>
        <v>1506</v>
      </c>
      <c r="D50" s="42">
        <f t="shared" si="3"/>
        <v>1199</v>
      </c>
      <c r="E50" s="42">
        <f t="shared" si="4"/>
        <v>999</v>
      </c>
      <c r="F50" s="42">
        <f t="shared" si="5"/>
        <v>866</v>
      </c>
      <c r="G50" s="42">
        <f t="shared" si="6"/>
        <v>771</v>
      </c>
      <c r="H50" s="42">
        <f t="shared" si="7"/>
        <v>699</v>
      </c>
      <c r="I50" s="42">
        <f t="shared" si="8"/>
        <v>644</v>
      </c>
      <c r="J50" s="42">
        <f t="shared" si="9"/>
        <v>599</v>
      </c>
      <c r="K50" s="43">
        <v>47000</v>
      </c>
    </row>
    <row r="51" spans="1:11">
      <c r="A51" s="42">
        <f t="shared" si="0"/>
        <v>4258</v>
      </c>
      <c r="B51" s="42">
        <f t="shared" si="1"/>
        <v>2218</v>
      </c>
      <c r="C51" s="42">
        <f t="shared" si="2"/>
        <v>1538</v>
      </c>
      <c r="D51" s="42">
        <f t="shared" si="3"/>
        <v>1224</v>
      </c>
      <c r="E51" s="42">
        <f t="shared" si="4"/>
        <v>1020</v>
      </c>
      <c r="F51" s="42">
        <f t="shared" si="5"/>
        <v>884</v>
      </c>
      <c r="G51" s="42">
        <f t="shared" si="6"/>
        <v>787</v>
      </c>
      <c r="H51" s="42">
        <f t="shared" si="7"/>
        <v>714</v>
      </c>
      <c r="I51" s="42">
        <f t="shared" si="8"/>
        <v>657</v>
      </c>
      <c r="J51" s="42">
        <f t="shared" si="9"/>
        <v>612</v>
      </c>
      <c r="K51" s="43">
        <v>48000</v>
      </c>
    </row>
    <row r="52" spans="1:11">
      <c r="A52" s="42">
        <f t="shared" si="0"/>
        <v>4347</v>
      </c>
      <c r="B52" s="42">
        <f t="shared" si="1"/>
        <v>2264</v>
      </c>
      <c r="C52" s="42">
        <f t="shared" si="2"/>
        <v>1570</v>
      </c>
      <c r="D52" s="42">
        <f t="shared" si="3"/>
        <v>1250</v>
      </c>
      <c r="E52" s="42">
        <f t="shared" si="4"/>
        <v>1041</v>
      </c>
      <c r="F52" s="42">
        <f t="shared" si="5"/>
        <v>903</v>
      </c>
      <c r="G52" s="42">
        <f t="shared" si="6"/>
        <v>803</v>
      </c>
      <c r="H52" s="42">
        <f t="shared" si="7"/>
        <v>729</v>
      </c>
      <c r="I52" s="42">
        <f t="shared" si="8"/>
        <v>671</v>
      </c>
      <c r="J52" s="42">
        <f t="shared" si="9"/>
        <v>625</v>
      </c>
      <c r="K52" s="43">
        <v>49000</v>
      </c>
    </row>
    <row r="53" spans="1:11">
      <c r="A53" s="42">
        <f t="shared" si="0"/>
        <v>4435</v>
      </c>
      <c r="B53" s="42">
        <f t="shared" si="1"/>
        <v>2310</v>
      </c>
      <c r="C53" s="42">
        <f t="shared" si="2"/>
        <v>1602</v>
      </c>
      <c r="D53" s="42">
        <f t="shared" si="3"/>
        <v>1275</v>
      </c>
      <c r="E53" s="42">
        <f t="shared" si="4"/>
        <v>1063</v>
      </c>
      <c r="F53" s="42">
        <f t="shared" si="5"/>
        <v>921</v>
      </c>
      <c r="G53" s="42">
        <f t="shared" si="6"/>
        <v>820</v>
      </c>
      <c r="H53" s="42">
        <f t="shared" si="7"/>
        <v>744</v>
      </c>
      <c r="I53" s="42">
        <f t="shared" si="8"/>
        <v>685</v>
      </c>
      <c r="J53" s="42">
        <f t="shared" si="9"/>
        <v>638</v>
      </c>
      <c r="K53" s="43">
        <v>50000</v>
      </c>
    </row>
    <row r="54" spans="1:11">
      <c r="A54" s="42">
        <f t="shared" si="0"/>
        <v>4524</v>
      </c>
      <c r="B54" s="42">
        <f t="shared" si="1"/>
        <v>2357</v>
      </c>
      <c r="C54" s="42">
        <f t="shared" si="2"/>
        <v>1634</v>
      </c>
      <c r="D54" s="42">
        <f t="shared" si="3"/>
        <v>1301</v>
      </c>
      <c r="E54" s="42">
        <f t="shared" si="4"/>
        <v>1084</v>
      </c>
      <c r="F54" s="42">
        <f t="shared" si="5"/>
        <v>939</v>
      </c>
      <c r="G54" s="42">
        <f t="shared" si="6"/>
        <v>836</v>
      </c>
      <c r="H54" s="42">
        <f t="shared" si="7"/>
        <v>759</v>
      </c>
      <c r="I54" s="42">
        <f t="shared" si="8"/>
        <v>698</v>
      </c>
      <c r="J54" s="42">
        <f t="shared" si="9"/>
        <v>650</v>
      </c>
      <c r="K54" s="43">
        <v>51000</v>
      </c>
    </row>
    <row r="55" spans="1:11">
      <c r="A55" s="42">
        <f t="shared" si="0"/>
        <v>4613</v>
      </c>
      <c r="B55" s="42">
        <f t="shared" si="1"/>
        <v>2403</v>
      </c>
      <c r="C55" s="42">
        <f t="shared" si="2"/>
        <v>1666</v>
      </c>
      <c r="D55" s="42">
        <f t="shared" si="3"/>
        <v>1326</v>
      </c>
      <c r="E55" s="42">
        <f t="shared" si="4"/>
        <v>1105</v>
      </c>
      <c r="F55" s="42">
        <f t="shared" si="5"/>
        <v>958</v>
      </c>
      <c r="G55" s="42">
        <f t="shared" si="6"/>
        <v>852</v>
      </c>
      <c r="H55" s="42">
        <f t="shared" si="7"/>
        <v>774</v>
      </c>
      <c r="I55" s="42">
        <f t="shared" si="8"/>
        <v>712</v>
      </c>
      <c r="J55" s="42">
        <f t="shared" si="9"/>
        <v>663</v>
      </c>
      <c r="K55" s="43">
        <v>52000</v>
      </c>
    </row>
    <row r="56" spans="1:11">
      <c r="A56" s="42">
        <f t="shared" si="0"/>
        <v>4701</v>
      </c>
      <c r="B56" s="42">
        <f t="shared" si="1"/>
        <v>2449</v>
      </c>
      <c r="C56" s="42">
        <f t="shared" si="2"/>
        <v>1698</v>
      </c>
      <c r="D56" s="42">
        <f t="shared" si="3"/>
        <v>1352</v>
      </c>
      <c r="E56" s="42">
        <f t="shared" si="4"/>
        <v>1126</v>
      </c>
      <c r="F56" s="42">
        <f t="shared" si="5"/>
        <v>976</v>
      </c>
      <c r="G56" s="42">
        <f t="shared" si="6"/>
        <v>869</v>
      </c>
      <c r="H56" s="42">
        <f t="shared" si="7"/>
        <v>788</v>
      </c>
      <c r="I56" s="42">
        <f t="shared" si="8"/>
        <v>726</v>
      </c>
      <c r="J56" s="42">
        <f t="shared" si="9"/>
        <v>676</v>
      </c>
      <c r="K56" s="43">
        <v>53000</v>
      </c>
    </row>
    <row r="57" spans="1:11">
      <c r="A57" s="42">
        <f t="shared" si="0"/>
        <v>4790</v>
      </c>
      <c r="B57" s="42">
        <f t="shared" si="1"/>
        <v>2495</v>
      </c>
      <c r="C57" s="42">
        <f t="shared" si="2"/>
        <v>1730</v>
      </c>
      <c r="D57" s="42">
        <f t="shared" si="3"/>
        <v>1377</v>
      </c>
      <c r="E57" s="42">
        <f t="shared" si="4"/>
        <v>1148</v>
      </c>
      <c r="F57" s="42">
        <f t="shared" si="5"/>
        <v>995</v>
      </c>
      <c r="G57" s="42">
        <f t="shared" si="6"/>
        <v>885</v>
      </c>
      <c r="H57" s="42">
        <f t="shared" si="7"/>
        <v>803</v>
      </c>
      <c r="I57" s="42">
        <f t="shared" si="8"/>
        <v>740</v>
      </c>
      <c r="J57" s="42">
        <f t="shared" si="9"/>
        <v>689</v>
      </c>
      <c r="K57" s="43">
        <v>54000</v>
      </c>
    </row>
    <row r="58" spans="1:11">
      <c r="A58" s="42">
        <f t="shared" si="0"/>
        <v>4879</v>
      </c>
      <c r="B58" s="42">
        <f t="shared" si="1"/>
        <v>2541</v>
      </c>
      <c r="C58" s="42">
        <f t="shared" si="2"/>
        <v>1762</v>
      </c>
      <c r="D58" s="42">
        <f t="shared" si="3"/>
        <v>1403</v>
      </c>
      <c r="E58" s="42">
        <f t="shared" si="4"/>
        <v>1169</v>
      </c>
      <c r="F58" s="42">
        <f t="shared" si="5"/>
        <v>1013</v>
      </c>
      <c r="G58" s="42">
        <f t="shared" si="6"/>
        <v>902</v>
      </c>
      <c r="H58" s="42">
        <f t="shared" si="7"/>
        <v>818</v>
      </c>
      <c r="I58" s="42">
        <f t="shared" si="8"/>
        <v>753</v>
      </c>
      <c r="J58" s="42">
        <f t="shared" si="9"/>
        <v>701</v>
      </c>
      <c r="K58" s="43">
        <v>55000</v>
      </c>
    </row>
    <row r="59" spans="1:11">
      <c r="A59" s="42">
        <f t="shared" si="0"/>
        <v>4968</v>
      </c>
      <c r="B59" s="42">
        <f t="shared" si="1"/>
        <v>2588</v>
      </c>
      <c r="C59" s="42">
        <f t="shared" si="2"/>
        <v>1794</v>
      </c>
      <c r="D59" s="42">
        <f t="shared" si="3"/>
        <v>1428</v>
      </c>
      <c r="E59" s="42">
        <f t="shared" si="4"/>
        <v>1190</v>
      </c>
      <c r="F59" s="42">
        <f t="shared" si="5"/>
        <v>1031</v>
      </c>
      <c r="G59" s="42">
        <f t="shared" si="6"/>
        <v>918</v>
      </c>
      <c r="H59" s="42">
        <f t="shared" si="7"/>
        <v>833</v>
      </c>
      <c r="I59" s="42">
        <f t="shared" si="8"/>
        <v>767</v>
      </c>
      <c r="J59" s="42">
        <f t="shared" si="9"/>
        <v>714</v>
      </c>
      <c r="K59" s="43">
        <v>56000</v>
      </c>
    </row>
    <row r="60" spans="1:11">
      <c r="A60" s="42">
        <f t="shared" si="0"/>
        <v>5056</v>
      </c>
      <c r="B60" s="42">
        <f t="shared" si="1"/>
        <v>2634</v>
      </c>
      <c r="C60" s="42">
        <f t="shared" si="2"/>
        <v>1826</v>
      </c>
      <c r="D60" s="42">
        <f t="shared" si="3"/>
        <v>1454</v>
      </c>
      <c r="E60" s="42">
        <f t="shared" si="4"/>
        <v>1211</v>
      </c>
      <c r="F60" s="42">
        <f t="shared" si="5"/>
        <v>1050</v>
      </c>
      <c r="G60" s="42">
        <f t="shared" si="6"/>
        <v>934</v>
      </c>
      <c r="H60" s="42">
        <f t="shared" si="7"/>
        <v>848</v>
      </c>
      <c r="I60" s="42">
        <f t="shared" si="8"/>
        <v>781</v>
      </c>
      <c r="J60" s="42">
        <f t="shared" si="9"/>
        <v>727</v>
      </c>
      <c r="K60" s="43">
        <v>57000</v>
      </c>
    </row>
    <row r="61" spans="1:11">
      <c r="A61" s="42">
        <f t="shared" si="0"/>
        <v>5145</v>
      </c>
      <c r="B61" s="42">
        <f t="shared" si="1"/>
        <v>2680</v>
      </c>
      <c r="C61" s="42">
        <f t="shared" si="2"/>
        <v>1858</v>
      </c>
      <c r="D61" s="42">
        <f t="shared" si="3"/>
        <v>1479</v>
      </c>
      <c r="E61" s="42">
        <f t="shared" si="4"/>
        <v>1233</v>
      </c>
      <c r="F61" s="42">
        <f t="shared" si="5"/>
        <v>1068</v>
      </c>
      <c r="G61" s="42">
        <f t="shared" si="6"/>
        <v>951</v>
      </c>
      <c r="H61" s="42">
        <f t="shared" si="7"/>
        <v>863</v>
      </c>
      <c r="I61" s="42">
        <f t="shared" si="8"/>
        <v>794</v>
      </c>
      <c r="J61" s="42">
        <f t="shared" si="9"/>
        <v>740</v>
      </c>
      <c r="K61" s="43">
        <v>58000</v>
      </c>
    </row>
    <row r="62" spans="1:11">
      <c r="A62" s="42">
        <f t="shared" si="0"/>
        <v>5234</v>
      </c>
      <c r="B62" s="42">
        <f t="shared" si="1"/>
        <v>2726</v>
      </c>
      <c r="C62" s="42">
        <f t="shared" si="2"/>
        <v>1890</v>
      </c>
      <c r="D62" s="42">
        <f t="shared" si="3"/>
        <v>1504</v>
      </c>
      <c r="E62" s="42">
        <f t="shared" si="4"/>
        <v>1254</v>
      </c>
      <c r="F62" s="42">
        <f t="shared" si="5"/>
        <v>1087</v>
      </c>
      <c r="G62" s="42">
        <f t="shared" si="6"/>
        <v>967</v>
      </c>
      <c r="H62" s="42">
        <f t="shared" si="7"/>
        <v>878</v>
      </c>
      <c r="I62" s="42">
        <f t="shared" si="8"/>
        <v>808</v>
      </c>
      <c r="J62" s="42">
        <f t="shared" si="9"/>
        <v>752</v>
      </c>
      <c r="K62" s="43">
        <v>59000</v>
      </c>
    </row>
    <row r="63" spans="1:11">
      <c r="A63" s="42">
        <f t="shared" si="0"/>
        <v>5322</v>
      </c>
      <c r="B63" s="42">
        <f t="shared" si="1"/>
        <v>2772</v>
      </c>
      <c r="C63" s="42">
        <f t="shared" si="2"/>
        <v>1922</v>
      </c>
      <c r="D63" s="42">
        <f t="shared" si="3"/>
        <v>1530</v>
      </c>
      <c r="E63" s="42">
        <f t="shared" si="4"/>
        <v>1275</v>
      </c>
      <c r="F63" s="42">
        <f t="shared" si="5"/>
        <v>1105</v>
      </c>
      <c r="G63" s="42">
        <f t="shared" si="6"/>
        <v>984</v>
      </c>
      <c r="H63" s="42">
        <f t="shared" si="7"/>
        <v>892</v>
      </c>
      <c r="I63" s="42">
        <f t="shared" si="8"/>
        <v>822</v>
      </c>
      <c r="J63" s="42">
        <f t="shared" si="9"/>
        <v>765</v>
      </c>
      <c r="K63" s="43">
        <v>60000</v>
      </c>
    </row>
    <row r="64" spans="1:11">
      <c r="A64" s="42">
        <f t="shared" si="0"/>
        <v>5411</v>
      </c>
      <c r="B64" s="42">
        <f t="shared" si="1"/>
        <v>2819</v>
      </c>
      <c r="C64" s="42">
        <f t="shared" si="2"/>
        <v>1954</v>
      </c>
      <c r="D64" s="42">
        <f t="shared" si="3"/>
        <v>1555</v>
      </c>
      <c r="E64" s="42">
        <f t="shared" si="4"/>
        <v>1296</v>
      </c>
      <c r="F64" s="42">
        <f t="shared" si="5"/>
        <v>1123</v>
      </c>
      <c r="G64" s="42">
        <f t="shared" si="6"/>
        <v>1000</v>
      </c>
      <c r="H64" s="42">
        <f t="shared" si="7"/>
        <v>907</v>
      </c>
      <c r="I64" s="42">
        <f t="shared" si="8"/>
        <v>835</v>
      </c>
      <c r="J64" s="42">
        <f t="shared" si="9"/>
        <v>778</v>
      </c>
      <c r="K64" s="43">
        <v>61000</v>
      </c>
    </row>
    <row r="65" spans="1:11">
      <c r="A65" s="42">
        <f t="shared" si="0"/>
        <v>5500</v>
      </c>
      <c r="B65" s="42">
        <f t="shared" si="1"/>
        <v>2865</v>
      </c>
      <c r="C65" s="42">
        <f t="shared" si="2"/>
        <v>1986</v>
      </c>
      <c r="D65" s="42">
        <f t="shared" si="3"/>
        <v>1581</v>
      </c>
      <c r="E65" s="42">
        <f t="shared" si="4"/>
        <v>1317</v>
      </c>
      <c r="F65" s="42">
        <f t="shared" si="5"/>
        <v>1142</v>
      </c>
      <c r="G65" s="42">
        <f t="shared" si="6"/>
        <v>1016</v>
      </c>
      <c r="H65" s="42">
        <f t="shared" si="7"/>
        <v>922</v>
      </c>
      <c r="I65" s="42">
        <f t="shared" si="8"/>
        <v>849</v>
      </c>
      <c r="J65" s="42">
        <f t="shared" si="9"/>
        <v>790</v>
      </c>
      <c r="K65" s="43">
        <v>62000</v>
      </c>
    </row>
    <row r="66" spans="1:11">
      <c r="A66" s="42">
        <f t="shared" si="0"/>
        <v>5588</v>
      </c>
      <c r="B66" s="42">
        <f t="shared" si="1"/>
        <v>2911</v>
      </c>
      <c r="C66" s="42">
        <f t="shared" si="2"/>
        <v>2018</v>
      </c>
      <c r="D66" s="42">
        <f t="shared" si="3"/>
        <v>1606</v>
      </c>
      <c r="E66" s="42">
        <f t="shared" si="4"/>
        <v>1339</v>
      </c>
      <c r="F66" s="42">
        <f t="shared" si="5"/>
        <v>1160</v>
      </c>
      <c r="G66" s="42">
        <f t="shared" si="6"/>
        <v>1033</v>
      </c>
      <c r="H66" s="42">
        <f t="shared" si="7"/>
        <v>937</v>
      </c>
      <c r="I66" s="42">
        <f t="shared" si="8"/>
        <v>863</v>
      </c>
      <c r="J66" s="42">
        <f t="shared" si="9"/>
        <v>803</v>
      </c>
      <c r="K66" s="43">
        <v>63000</v>
      </c>
    </row>
    <row r="67" spans="1:11">
      <c r="A67" s="42">
        <f t="shared" si="0"/>
        <v>5677</v>
      </c>
      <c r="B67" s="42">
        <f t="shared" si="1"/>
        <v>2957</v>
      </c>
      <c r="C67" s="42">
        <f t="shared" si="2"/>
        <v>2050</v>
      </c>
      <c r="D67" s="42">
        <f t="shared" si="3"/>
        <v>1632</v>
      </c>
      <c r="E67" s="42">
        <f t="shared" si="4"/>
        <v>1360</v>
      </c>
      <c r="F67" s="42">
        <f t="shared" si="5"/>
        <v>1179</v>
      </c>
      <c r="G67" s="42">
        <f t="shared" si="6"/>
        <v>1049</v>
      </c>
      <c r="H67" s="42">
        <f t="shared" si="7"/>
        <v>952</v>
      </c>
      <c r="I67" s="42">
        <f t="shared" si="8"/>
        <v>876</v>
      </c>
      <c r="J67" s="42">
        <f t="shared" si="9"/>
        <v>816</v>
      </c>
      <c r="K67" s="43">
        <v>64000</v>
      </c>
    </row>
    <row r="68" spans="1:11">
      <c r="A68" s="42">
        <f t="shared" si="0"/>
        <v>5766</v>
      </c>
      <c r="B68" s="42">
        <f t="shared" si="1"/>
        <v>3003</v>
      </c>
      <c r="C68" s="42">
        <f t="shared" si="2"/>
        <v>2083</v>
      </c>
      <c r="D68" s="42">
        <f t="shared" si="3"/>
        <v>1657</v>
      </c>
      <c r="E68" s="42">
        <f t="shared" si="4"/>
        <v>1381</v>
      </c>
      <c r="F68" s="42">
        <f t="shared" si="5"/>
        <v>1197</v>
      </c>
      <c r="G68" s="42">
        <f t="shared" si="6"/>
        <v>1065</v>
      </c>
      <c r="H68" s="42">
        <f t="shared" si="7"/>
        <v>967</v>
      </c>
      <c r="I68" s="42">
        <f t="shared" si="8"/>
        <v>890</v>
      </c>
      <c r="J68" s="42">
        <f t="shared" si="9"/>
        <v>829</v>
      </c>
      <c r="K68" s="43">
        <v>65000</v>
      </c>
    </row>
    <row r="69" spans="1:11">
      <c r="A69" s="42">
        <f t="shared" ref="A69:A132" si="10">ROUNDUP((((K69+(K69*$A$2*$A$3))/($A$3*12))*1.02),0)</f>
        <v>5855</v>
      </c>
      <c r="B69" s="42">
        <f t="shared" ref="B69:B132" si="11">ROUNDUP((((K69+(K69*$B$2*$B$3))/($B$3*12))*1.02),0)</f>
        <v>3050</v>
      </c>
      <c r="C69" s="42">
        <f t="shared" ref="C69:C132" si="12">ROUNDUP((((K69+(K69*$C$2*$C$3))/($C$3*12))*1.02),0)</f>
        <v>2115</v>
      </c>
      <c r="D69" s="42">
        <f t="shared" ref="D69:D132" si="13">ROUNDUP((((K69+(K69*$D$2*$D$3))/($D$3*12))*1.02),0)</f>
        <v>1683</v>
      </c>
      <c r="E69" s="42">
        <f t="shared" ref="E69:E132" si="14">ROUNDUP((((K69+(K69*$E$2*$E$3))/($E$3*12))*1.02),0)</f>
        <v>1402</v>
      </c>
      <c r="F69" s="42">
        <f t="shared" ref="F69:F132" si="15">ROUNDUP((((K69+(K69*$F$2*$F$3))/($F$3*12))*1.02),0)</f>
        <v>1215</v>
      </c>
      <c r="G69" s="42">
        <f t="shared" ref="G69:G132" si="16">ROUNDUP((((K69+(K69*$G$2*$G$3))/($G$3*12))*1.02),0)</f>
        <v>1082</v>
      </c>
      <c r="H69" s="42">
        <f t="shared" ref="H69:H132" si="17">ROUNDUP((((K69+(K69*$H$2*$H$3))/($H$3*12))*1.02),0)</f>
        <v>982</v>
      </c>
      <c r="I69" s="42">
        <f t="shared" ref="I69:I132" si="18">ROUNDUP((((K69+(K69*$I$2*$I$3))/($I$3*12))*1.02),0)</f>
        <v>904</v>
      </c>
      <c r="J69" s="42">
        <f t="shared" ref="J69:J132" si="19">ROUNDUP((((K69+(K69*$J$2*$J$3))/($J$3*12))*1.02),0)</f>
        <v>841</v>
      </c>
      <c r="K69" s="43">
        <v>66000</v>
      </c>
    </row>
    <row r="70" spans="1:11">
      <c r="A70" s="42">
        <f t="shared" si="10"/>
        <v>5943</v>
      </c>
      <c r="B70" s="42">
        <f t="shared" si="11"/>
        <v>3096</v>
      </c>
      <c r="C70" s="42">
        <f t="shared" si="12"/>
        <v>2147</v>
      </c>
      <c r="D70" s="42">
        <f t="shared" si="13"/>
        <v>1708</v>
      </c>
      <c r="E70" s="42">
        <f t="shared" si="14"/>
        <v>1424</v>
      </c>
      <c r="F70" s="42">
        <f t="shared" si="15"/>
        <v>1234</v>
      </c>
      <c r="G70" s="42">
        <f t="shared" si="16"/>
        <v>1098</v>
      </c>
      <c r="H70" s="42">
        <f t="shared" si="17"/>
        <v>997</v>
      </c>
      <c r="I70" s="42">
        <f t="shared" si="18"/>
        <v>917</v>
      </c>
      <c r="J70" s="42">
        <f t="shared" si="19"/>
        <v>854</v>
      </c>
      <c r="K70" s="43">
        <v>67000</v>
      </c>
    </row>
    <row r="71" spans="1:11">
      <c r="A71" s="42">
        <f t="shared" si="10"/>
        <v>6032</v>
      </c>
      <c r="B71" s="42">
        <f t="shared" si="11"/>
        <v>3142</v>
      </c>
      <c r="C71" s="42">
        <f t="shared" si="12"/>
        <v>2179</v>
      </c>
      <c r="D71" s="42">
        <f t="shared" si="13"/>
        <v>1734</v>
      </c>
      <c r="E71" s="42">
        <f t="shared" si="14"/>
        <v>1445</v>
      </c>
      <c r="F71" s="42">
        <f t="shared" si="15"/>
        <v>1252</v>
      </c>
      <c r="G71" s="42">
        <f t="shared" si="16"/>
        <v>1115</v>
      </c>
      <c r="H71" s="42">
        <f t="shared" si="17"/>
        <v>1011</v>
      </c>
      <c r="I71" s="42">
        <f t="shared" si="18"/>
        <v>931</v>
      </c>
      <c r="J71" s="42">
        <f t="shared" si="19"/>
        <v>867</v>
      </c>
      <c r="K71" s="43">
        <v>68000</v>
      </c>
    </row>
    <row r="72" spans="1:11">
      <c r="A72" s="42">
        <f t="shared" si="10"/>
        <v>6121</v>
      </c>
      <c r="B72" s="42">
        <f t="shared" si="11"/>
        <v>3188</v>
      </c>
      <c r="C72" s="42">
        <f t="shared" si="12"/>
        <v>2211</v>
      </c>
      <c r="D72" s="42">
        <f t="shared" si="13"/>
        <v>1759</v>
      </c>
      <c r="E72" s="42">
        <f t="shared" si="14"/>
        <v>1466</v>
      </c>
      <c r="F72" s="42">
        <f t="shared" si="15"/>
        <v>1271</v>
      </c>
      <c r="G72" s="42">
        <f t="shared" si="16"/>
        <v>1131</v>
      </c>
      <c r="H72" s="42">
        <f t="shared" si="17"/>
        <v>1026</v>
      </c>
      <c r="I72" s="42">
        <f t="shared" si="18"/>
        <v>945</v>
      </c>
      <c r="J72" s="42">
        <f t="shared" si="19"/>
        <v>880</v>
      </c>
      <c r="K72" s="43">
        <v>69000</v>
      </c>
    </row>
    <row r="73" spans="1:11">
      <c r="A73" s="42">
        <f t="shared" si="10"/>
        <v>6209</v>
      </c>
      <c r="B73" s="42">
        <f t="shared" si="11"/>
        <v>3234</v>
      </c>
      <c r="C73" s="42">
        <f t="shared" si="12"/>
        <v>2243</v>
      </c>
      <c r="D73" s="42">
        <f t="shared" si="13"/>
        <v>1785</v>
      </c>
      <c r="E73" s="42">
        <f t="shared" si="14"/>
        <v>1487</v>
      </c>
      <c r="F73" s="42">
        <f t="shared" si="15"/>
        <v>1289</v>
      </c>
      <c r="G73" s="42">
        <f t="shared" si="16"/>
        <v>1147</v>
      </c>
      <c r="H73" s="42">
        <f t="shared" si="17"/>
        <v>1041</v>
      </c>
      <c r="I73" s="42">
        <f t="shared" si="18"/>
        <v>959</v>
      </c>
      <c r="J73" s="42">
        <f t="shared" si="19"/>
        <v>892</v>
      </c>
      <c r="K73" s="43">
        <v>70000</v>
      </c>
    </row>
    <row r="74" spans="1:11">
      <c r="A74" s="42">
        <f t="shared" si="10"/>
        <v>6298</v>
      </c>
      <c r="B74" s="42">
        <f t="shared" si="11"/>
        <v>3281</v>
      </c>
      <c r="C74" s="42">
        <f t="shared" si="12"/>
        <v>2275</v>
      </c>
      <c r="D74" s="42">
        <f t="shared" si="13"/>
        <v>1810</v>
      </c>
      <c r="E74" s="42">
        <f t="shared" si="14"/>
        <v>1509</v>
      </c>
      <c r="F74" s="42">
        <f t="shared" si="15"/>
        <v>1307</v>
      </c>
      <c r="G74" s="42">
        <f t="shared" si="16"/>
        <v>1164</v>
      </c>
      <c r="H74" s="42">
        <f t="shared" si="17"/>
        <v>1056</v>
      </c>
      <c r="I74" s="42">
        <f t="shared" si="18"/>
        <v>972</v>
      </c>
      <c r="J74" s="42">
        <f t="shared" si="19"/>
        <v>905</v>
      </c>
      <c r="K74" s="43">
        <v>71000</v>
      </c>
    </row>
    <row r="75" spans="1:11">
      <c r="A75" s="42">
        <f t="shared" si="10"/>
        <v>6387</v>
      </c>
      <c r="B75" s="42">
        <f t="shared" si="11"/>
        <v>3327</v>
      </c>
      <c r="C75" s="42">
        <f t="shared" si="12"/>
        <v>2307</v>
      </c>
      <c r="D75" s="42">
        <f t="shared" si="13"/>
        <v>1836</v>
      </c>
      <c r="E75" s="42">
        <f t="shared" si="14"/>
        <v>1530</v>
      </c>
      <c r="F75" s="42">
        <f t="shared" si="15"/>
        <v>1326</v>
      </c>
      <c r="G75" s="42">
        <f t="shared" si="16"/>
        <v>1180</v>
      </c>
      <c r="H75" s="42">
        <f t="shared" si="17"/>
        <v>1071</v>
      </c>
      <c r="I75" s="42">
        <f t="shared" si="18"/>
        <v>986</v>
      </c>
      <c r="J75" s="42">
        <f t="shared" si="19"/>
        <v>918</v>
      </c>
      <c r="K75" s="43">
        <v>72000</v>
      </c>
    </row>
    <row r="76" spans="1:11">
      <c r="A76" s="42">
        <f t="shared" si="10"/>
        <v>6475</v>
      </c>
      <c r="B76" s="42">
        <f t="shared" si="11"/>
        <v>3373</v>
      </c>
      <c r="C76" s="42">
        <f t="shared" si="12"/>
        <v>2339</v>
      </c>
      <c r="D76" s="42">
        <f t="shared" si="13"/>
        <v>1861</v>
      </c>
      <c r="E76" s="42">
        <f t="shared" si="14"/>
        <v>1551</v>
      </c>
      <c r="F76" s="42">
        <f t="shared" si="15"/>
        <v>1344</v>
      </c>
      <c r="G76" s="42">
        <f t="shared" si="16"/>
        <v>1197</v>
      </c>
      <c r="H76" s="42">
        <f t="shared" si="17"/>
        <v>1086</v>
      </c>
      <c r="I76" s="42">
        <f t="shared" si="18"/>
        <v>1000</v>
      </c>
      <c r="J76" s="42">
        <f t="shared" si="19"/>
        <v>931</v>
      </c>
      <c r="K76" s="43">
        <v>73000</v>
      </c>
    </row>
    <row r="77" spans="1:11">
      <c r="A77" s="42">
        <f t="shared" si="10"/>
        <v>6564</v>
      </c>
      <c r="B77" s="42">
        <f t="shared" si="11"/>
        <v>3419</v>
      </c>
      <c r="C77" s="42">
        <f t="shared" si="12"/>
        <v>2371</v>
      </c>
      <c r="D77" s="42">
        <f t="shared" si="13"/>
        <v>1887</v>
      </c>
      <c r="E77" s="42">
        <f t="shared" si="14"/>
        <v>1572</v>
      </c>
      <c r="F77" s="42">
        <f t="shared" si="15"/>
        <v>1363</v>
      </c>
      <c r="G77" s="42">
        <f t="shared" si="16"/>
        <v>1213</v>
      </c>
      <c r="H77" s="42">
        <f t="shared" si="17"/>
        <v>1101</v>
      </c>
      <c r="I77" s="42">
        <f t="shared" si="18"/>
        <v>1013</v>
      </c>
      <c r="J77" s="42">
        <f t="shared" si="19"/>
        <v>943</v>
      </c>
      <c r="K77" s="43">
        <v>74000</v>
      </c>
    </row>
    <row r="78" spans="1:11">
      <c r="A78" s="42">
        <f t="shared" si="10"/>
        <v>6653</v>
      </c>
      <c r="B78" s="42">
        <f t="shared" si="11"/>
        <v>3465</v>
      </c>
      <c r="C78" s="42">
        <f t="shared" si="12"/>
        <v>2403</v>
      </c>
      <c r="D78" s="42">
        <f t="shared" si="13"/>
        <v>1912</v>
      </c>
      <c r="E78" s="42">
        <f t="shared" si="14"/>
        <v>1594</v>
      </c>
      <c r="F78" s="42">
        <f t="shared" si="15"/>
        <v>1381</v>
      </c>
      <c r="G78" s="42">
        <f t="shared" si="16"/>
        <v>1229</v>
      </c>
      <c r="H78" s="42">
        <f t="shared" si="17"/>
        <v>1115</v>
      </c>
      <c r="I78" s="42">
        <f t="shared" si="18"/>
        <v>1027</v>
      </c>
      <c r="J78" s="42">
        <f t="shared" si="19"/>
        <v>956</v>
      </c>
      <c r="K78" s="43">
        <v>75000</v>
      </c>
    </row>
    <row r="79" spans="1:11">
      <c r="A79" s="42">
        <f t="shared" si="10"/>
        <v>6742</v>
      </c>
      <c r="B79" s="42">
        <f t="shared" si="11"/>
        <v>3512</v>
      </c>
      <c r="C79" s="42">
        <f t="shared" si="12"/>
        <v>2435</v>
      </c>
      <c r="D79" s="42">
        <f t="shared" si="13"/>
        <v>1938</v>
      </c>
      <c r="E79" s="42">
        <f t="shared" si="14"/>
        <v>1615</v>
      </c>
      <c r="F79" s="42">
        <f t="shared" si="15"/>
        <v>1400</v>
      </c>
      <c r="G79" s="42">
        <f t="shared" si="16"/>
        <v>1246</v>
      </c>
      <c r="H79" s="42">
        <f t="shared" si="17"/>
        <v>1130</v>
      </c>
      <c r="I79" s="42">
        <f t="shared" si="18"/>
        <v>1041</v>
      </c>
      <c r="J79" s="42">
        <f t="shared" si="19"/>
        <v>969</v>
      </c>
      <c r="K79" s="43">
        <v>76000</v>
      </c>
    </row>
    <row r="80" spans="1:11">
      <c r="A80" s="42">
        <f t="shared" si="10"/>
        <v>6830</v>
      </c>
      <c r="B80" s="42">
        <f t="shared" si="11"/>
        <v>3558</v>
      </c>
      <c r="C80" s="42">
        <f t="shared" si="12"/>
        <v>2467</v>
      </c>
      <c r="D80" s="42">
        <f t="shared" si="13"/>
        <v>1963</v>
      </c>
      <c r="E80" s="42">
        <f t="shared" si="14"/>
        <v>1636</v>
      </c>
      <c r="F80" s="42">
        <f t="shared" si="15"/>
        <v>1418</v>
      </c>
      <c r="G80" s="42">
        <f t="shared" si="16"/>
        <v>1262</v>
      </c>
      <c r="H80" s="42">
        <f t="shared" si="17"/>
        <v>1145</v>
      </c>
      <c r="I80" s="42">
        <f t="shared" si="18"/>
        <v>1054</v>
      </c>
      <c r="J80" s="42">
        <f t="shared" si="19"/>
        <v>982</v>
      </c>
      <c r="K80" s="43">
        <v>77000</v>
      </c>
    </row>
    <row r="81" spans="1:11">
      <c r="A81" s="42">
        <f t="shared" si="10"/>
        <v>6919</v>
      </c>
      <c r="B81" s="42">
        <f t="shared" si="11"/>
        <v>3604</v>
      </c>
      <c r="C81" s="42">
        <f t="shared" si="12"/>
        <v>2499</v>
      </c>
      <c r="D81" s="42">
        <f t="shared" si="13"/>
        <v>1989</v>
      </c>
      <c r="E81" s="42">
        <f t="shared" si="14"/>
        <v>1657</v>
      </c>
      <c r="F81" s="42">
        <f t="shared" si="15"/>
        <v>1436</v>
      </c>
      <c r="G81" s="42">
        <f t="shared" si="16"/>
        <v>1278</v>
      </c>
      <c r="H81" s="42">
        <f t="shared" si="17"/>
        <v>1160</v>
      </c>
      <c r="I81" s="42">
        <f t="shared" si="18"/>
        <v>1068</v>
      </c>
      <c r="J81" s="42">
        <f t="shared" si="19"/>
        <v>994</v>
      </c>
      <c r="K81" s="43">
        <v>78000</v>
      </c>
    </row>
    <row r="82" spans="1:11">
      <c r="A82" s="42">
        <f t="shared" si="10"/>
        <v>7008</v>
      </c>
      <c r="B82" s="42">
        <f t="shared" si="11"/>
        <v>3650</v>
      </c>
      <c r="C82" s="42">
        <f t="shared" si="12"/>
        <v>2531</v>
      </c>
      <c r="D82" s="42">
        <f t="shared" si="13"/>
        <v>2014</v>
      </c>
      <c r="E82" s="42">
        <f t="shared" si="14"/>
        <v>1679</v>
      </c>
      <c r="F82" s="42">
        <f t="shared" si="15"/>
        <v>1455</v>
      </c>
      <c r="G82" s="42">
        <f t="shared" si="16"/>
        <v>1295</v>
      </c>
      <c r="H82" s="42">
        <f t="shared" si="17"/>
        <v>1175</v>
      </c>
      <c r="I82" s="42">
        <f t="shared" si="18"/>
        <v>1082</v>
      </c>
      <c r="J82" s="42">
        <f t="shared" si="19"/>
        <v>1007</v>
      </c>
      <c r="K82" s="43">
        <v>79000</v>
      </c>
    </row>
    <row r="83" spans="1:11">
      <c r="A83" s="42">
        <f t="shared" si="10"/>
        <v>7096</v>
      </c>
      <c r="B83" s="42">
        <f t="shared" si="11"/>
        <v>3696</v>
      </c>
      <c r="C83" s="42">
        <f t="shared" si="12"/>
        <v>2563</v>
      </c>
      <c r="D83" s="42">
        <f t="shared" si="13"/>
        <v>2040</v>
      </c>
      <c r="E83" s="42">
        <f t="shared" si="14"/>
        <v>1700</v>
      </c>
      <c r="F83" s="42">
        <f t="shared" si="15"/>
        <v>1473</v>
      </c>
      <c r="G83" s="42">
        <f t="shared" si="16"/>
        <v>1311</v>
      </c>
      <c r="H83" s="42">
        <f t="shared" si="17"/>
        <v>1190</v>
      </c>
      <c r="I83" s="42">
        <f t="shared" si="18"/>
        <v>1095</v>
      </c>
      <c r="J83" s="42">
        <f t="shared" si="19"/>
        <v>1020</v>
      </c>
      <c r="K83" s="43">
        <v>80000</v>
      </c>
    </row>
    <row r="84" spans="1:11">
      <c r="A84" s="42">
        <f t="shared" si="10"/>
        <v>7185</v>
      </c>
      <c r="B84" s="42">
        <f t="shared" si="11"/>
        <v>3742</v>
      </c>
      <c r="C84" s="42">
        <f t="shared" si="12"/>
        <v>2595</v>
      </c>
      <c r="D84" s="42">
        <f t="shared" si="13"/>
        <v>2065</v>
      </c>
      <c r="E84" s="42">
        <f t="shared" si="14"/>
        <v>1721</v>
      </c>
      <c r="F84" s="42">
        <f t="shared" si="15"/>
        <v>1492</v>
      </c>
      <c r="G84" s="42">
        <f t="shared" si="16"/>
        <v>1328</v>
      </c>
      <c r="H84" s="42">
        <f t="shared" si="17"/>
        <v>1205</v>
      </c>
      <c r="I84" s="42">
        <f t="shared" si="18"/>
        <v>1109</v>
      </c>
      <c r="J84" s="42">
        <f t="shared" si="19"/>
        <v>1033</v>
      </c>
      <c r="K84" s="43">
        <v>81000</v>
      </c>
    </row>
    <row r="85" spans="1:11">
      <c r="A85" s="42">
        <f t="shared" si="10"/>
        <v>7274</v>
      </c>
      <c r="B85" s="42">
        <f t="shared" si="11"/>
        <v>3789</v>
      </c>
      <c r="C85" s="42">
        <f t="shared" si="12"/>
        <v>2627</v>
      </c>
      <c r="D85" s="42">
        <f t="shared" si="13"/>
        <v>2091</v>
      </c>
      <c r="E85" s="42">
        <f t="shared" si="14"/>
        <v>1742</v>
      </c>
      <c r="F85" s="42">
        <f t="shared" si="15"/>
        <v>1510</v>
      </c>
      <c r="G85" s="42">
        <f t="shared" si="16"/>
        <v>1344</v>
      </c>
      <c r="H85" s="42">
        <f t="shared" si="17"/>
        <v>1220</v>
      </c>
      <c r="I85" s="42">
        <f t="shared" si="18"/>
        <v>1123</v>
      </c>
      <c r="J85" s="42">
        <f t="shared" si="19"/>
        <v>1045</v>
      </c>
      <c r="K85" s="43">
        <v>82000</v>
      </c>
    </row>
    <row r="86" spans="1:11">
      <c r="A86" s="42">
        <f t="shared" si="10"/>
        <v>7362</v>
      </c>
      <c r="B86" s="42">
        <f t="shared" si="11"/>
        <v>3835</v>
      </c>
      <c r="C86" s="42">
        <f t="shared" si="12"/>
        <v>2659</v>
      </c>
      <c r="D86" s="42">
        <f t="shared" si="13"/>
        <v>2116</v>
      </c>
      <c r="E86" s="42">
        <f t="shared" si="14"/>
        <v>1764</v>
      </c>
      <c r="F86" s="42">
        <f t="shared" si="15"/>
        <v>1528</v>
      </c>
      <c r="G86" s="42">
        <f t="shared" si="16"/>
        <v>1360</v>
      </c>
      <c r="H86" s="42">
        <f t="shared" si="17"/>
        <v>1234</v>
      </c>
      <c r="I86" s="42">
        <f t="shared" si="18"/>
        <v>1136</v>
      </c>
      <c r="J86" s="42">
        <f t="shared" si="19"/>
        <v>1058</v>
      </c>
      <c r="K86" s="43">
        <v>83000</v>
      </c>
    </row>
    <row r="87" spans="1:11">
      <c r="A87" s="42">
        <f t="shared" si="10"/>
        <v>7451</v>
      </c>
      <c r="B87" s="42">
        <f t="shared" si="11"/>
        <v>3881</v>
      </c>
      <c r="C87" s="42">
        <f t="shared" si="12"/>
        <v>2691</v>
      </c>
      <c r="D87" s="42">
        <f t="shared" si="13"/>
        <v>2142</v>
      </c>
      <c r="E87" s="42">
        <f t="shared" si="14"/>
        <v>1785</v>
      </c>
      <c r="F87" s="42">
        <f t="shared" si="15"/>
        <v>1547</v>
      </c>
      <c r="G87" s="42">
        <f t="shared" si="16"/>
        <v>1377</v>
      </c>
      <c r="H87" s="42">
        <f t="shared" si="17"/>
        <v>1249</v>
      </c>
      <c r="I87" s="42">
        <f t="shared" si="18"/>
        <v>1150</v>
      </c>
      <c r="J87" s="42">
        <f t="shared" si="19"/>
        <v>1071</v>
      </c>
      <c r="K87" s="43">
        <v>84000</v>
      </c>
    </row>
    <row r="88" spans="1:11">
      <c r="A88" s="42">
        <f t="shared" si="10"/>
        <v>7540</v>
      </c>
      <c r="B88" s="42">
        <f t="shared" si="11"/>
        <v>3927</v>
      </c>
      <c r="C88" s="42">
        <f t="shared" si="12"/>
        <v>2723</v>
      </c>
      <c r="D88" s="42">
        <f t="shared" si="13"/>
        <v>2167</v>
      </c>
      <c r="E88" s="42">
        <f t="shared" si="14"/>
        <v>1806</v>
      </c>
      <c r="F88" s="42">
        <f t="shared" si="15"/>
        <v>1565</v>
      </c>
      <c r="G88" s="42">
        <f t="shared" si="16"/>
        <v>1393</v>
      </c>
      <c r="H88" s="42">
        <f t="shared" si="17"/>
        <v>1264</v>
      </c>
      <c r="I88" s="42">
        <f t="shared" si="18"/>
        <v>1164</v>
      </c>
      <c r="J88" s="42">
        <f t="shared" si="19"/>
        <v>1084</v>
      </c>
      <c r="K88" s="43">
        <v>85000</v>
      </c>
    </row>
    <row r="89" spans="1:11">
      <c r="A89" s="42">
        <f t="shared" si="10"/>
        <v>7628</v>
      </c>
      <c r="B89" s="42">
        <f t="shared" si="11"/>
        <v>3973</v>
      </c>
      <c r="C89" s="42">
        <f t="shared" si="12"/>
        <v>2755</v>
      </c>
      <c r="D89" s="42">
        <f t="shared" si="13"/>
        <v>2193</v>
      </c>
      <c r="E89" s="42">
        <f t="shared" si="14"/>
        <v>1827</v>
      </c>
      <c r="F89" s="42">
        <f t="shared" si="15"/>
        <v>1584</v>
      </c>
      <c r="G89" s="42">
        <f t="shared" si="16"/>
        <v>1410</v>
      </c>
      <c r="H89" s="42">
        <f t="shared" si="17"/>
        <v>1279</v>
      </c>
      <c r="I89" s="42">
        <f t="shared" si="18"/>
        <v>1177</v>
      </c>
      <c r="J89" s="42">
        <f t="shared" si="19"/>
        <v>1096</v>
      </c>
      <c r="K89" s="43">
        <v>86000</v>
      </c>
    </row>
    <row r="90" spans="1:11">
      <c r="A90" s="42">
        <f t="shared" si="10"/>
        <v>7717</v>
      </c>
      <c r="B90" s="42">
        <f t="shared" si="11"/>
        <v>4020</v>
      </c>
      <c r="C90" s="42">
        <f t="shared" si="12"/>
        <v>2787</v>
      </c>
      <c r="D90" s="42">
        <f t="shared" si="13"/>
        <v>2218</v>
      </c>
      <c r="E90" s="42">
        <f t="shared" si="14"/>
        <v>1849</v>
      </c>
      <c r="F90" s="42">
        <f t="shared" si="15"/>
        <v>1602</v>
      </c>
      <c r="G90" s="42">
        <f t="shared" si="16"/>
        <v>1426</v>
      </c>
      <c r="H90" s="42">
        <f t="shared" si="17"/>
        <v>1294</v>
      </c>
      <c r="I90" s="42">
        <f t="shared" si="18"/>
        <v>1191</v>
      </c>
      <c r="J90" s="42">
        <f t="shared" si="19"/>
        <v>1109</v>
      </c>
      <c r="K90" s="43">
        <v>87000</v>
      </c>
    </row>
    <row r="91" spans="1:11">
      <c r="A91" s="42">
        <f t="shared" si="10"/>
        <v>7806</v>
      </c>
      <c r="B91" s="42">
        <f t="shared" si="11"/>
        <v>4066</v>
      </c>
      <c r="C91" s="42">
        <f t="shared" si="12"/>
        <v>2819</v>
      </c>
      <c r="D91" s="42">
        <f t="shared" si="13"/>
        <v>2244</v>
      </c>
      <c r="E91" s="42">
        <f t="shared" si="14"/>
        <v>1870</v>
      </c>
      <c r="F91" s="42">
        <f t="shared" si="15"/>
        <v>1620</v>
      </c>
      <c r="G91" s="42">
        <f t="shared" si="16"/>
        <v>1442</v>
      </c>
      <c r="H91" s="42">
        <f t="shared" si="17"/>
        <v>1309</v>
      </c>
      <c r="I91" s="42">
        <f t="shared" si="18"/>
        <v>1205</v>
      </c>
      <c r="J91" s="42">
        <f t="shared" si="19"/>
        <v>1122</v>
      </c>
      <c r="K91" s="43">
        <v>88000</v>
      </c>
    </row>
    <row r="92" spans="1:11">
      <c r="A92" s="42">
        <f t="shared" si="10"/>
        <v>7895</v>
      </c>
      <c r="B92" s="42">
        <f t="shared" si="11"/>
        <v>4112</v>
      </c>
      <c r="C92" s="42">
        <f t="shared" si="12"/>
        <v>2851</v>
      </c>
      <c r="D92" s="42">
        <f t="shared" si="13"/>
        <v>2269</v>
      </c>
      <c r="E92" s="42">
        <f t="shared" si="14"/>
        <v>1891</v>
      </c>
      <c r="F92" s="42">
        <f t="shared" si="15"/>
        <v>1639</v>
      </c>
      <c r="G92" s="42">
        <f t="shared" si="16"/>
        <v>1459</v>
      </c>
      <c r="H92" s="42">
        <f t="shared" si="17"/>
        <v>1324</v>
      </c>
      <c r="I92" s="42">
        <f t="shared" si="18"/>
        <v>1219</v>
      </c>
      <c r="J92" s="42">
        <f t="shared" si="19"/>
        <v>1134</v>
      </c>
      <c r="K92" s="43">
        <v>89000</v>
      </c>
    </row>
    <row r="93" spans="1:11">
      <c r="A93" s="42">
        <f t="shared" si="10"/>
        <v>7983</v>
      </c>
      <c r="B93" s="42">
        <f t="shared" si="11"/>
        <v>4158</v>
      </c>
      <c r="C93" s="42">
        <f t="shared" si="12"/>
        <v>2883</v>
      </c>
      <c r="D93" s="42">
        <f t="shared" si="13"/>
        <v>2295</v>
      </c>
      <c r="E93" s="42">
        <f t="shared" si="14"/>
        <v>1912</v>
      </c>
      <c r="F93" s="42">
        <f t="shared" si="15"/>
        <v>1657</v>
      </c>
      <c r="G93" s="42">
        <f t="shared" si="16"/>
        <v>1475</v>
      </c>
      <c r="H93" s="42">
        <f t="shared" si="17"/>
        <v>1338</v>
      </c>
      <c r="I93" s="42">
        <f t="shared" si="18"/>
        <v>1232</v>
      </c>
      <c r="J93" s="42">
        <f t="shared" si="19"/>
        <v>1147</v>
      </c>
      <c r="K93" s="43">
        <v>90000</v>
      </c>
    </row>
    <row r="94" spans="1:11">
      <c r="A94" s="42">
        <f t="shared" si="10"/>
        <v>8072</v>
      </c>
      <c r="B94" s="42">
        <f t="shared" si="11"/>
        <v>4204</v>
      </c>
      <c r="C94" s="42">
        <f t="shared" si="12"/>
        <v>2915</v>
      </c>
      <c r="D94" s="42">
        <f t="shared" si="13"/>
        <v>2320</v>
      </c>
      <c r="E94" s="42">
        <f t="shared" si="14"/>
        <v>1933</v>
      </c>
      <c r="F94" s="42">
        <f t="shared" si="15"/>
        <v>1676</v>
      </c>
      <c r="G94" s="42">
        <f t="shared" si="16"/>
        <v>1491</v>
      </c>
      <c r="H94" s="42">
        <f t="shared" si="17"/>
        <v>1353</v>
      </c>
      <c r="I94" s="42">
        <f t="shared" si="18"/>
        <v>1246</v>
      </c>
      <c r="J94" s="42">
        <f t="shared" si="19"/>
        <v>1160</v>
      </c>
      <c r="K94" s="43">
        <v>91000</v>
      </c>
    </row>
    <row r="95" spans="1:11">
      <c r="A95" s="42">
        <f t="shared" si="10"/>
        <v>8161</v>
      </c>
      <c r="B95" s="42">
        <f t="shared" si="11"/>
        <v>4251</v>
      </c>
      <c r="C95" s="42">
        <f t="shared" si="12"/>
        <v>2947</v>
      </c>
      <c r="D95" s="42">
        <f t="shared" si="13"/>
        <v>2346</v>
      </c>
      <c r="E95" s="42">
        <f t="shared" si="14"/>
        <v>1955</v>
      </c>
      <c r="F95" s="42">
        <f t="shared" si="15"/>
        <v>1694</v>
      </c>
      <c r="G95" s="42">
        <f t="shared" si="16"/>
        <v>1508</v>
      </c>
      <c r="H95" s="42">
        <f t="shared" si="17"/>
        <v>1368</v>
      </c>
      <c r="I95" s="42">
        <f t="shared" si="18"/>
        <v>1260</v>
      </c>
      <c r="J95" s="42">
        <f t="shared" si="19"/>
        <v>1173</v>
      </c>
      <c r="K95" s="43">
        <v>92000</v>
      </c>
    </row>
    <row r="96" spans="1:11">
      <c r="A96" s="42">
        <f t="shared" si="10"/>
        <v>8249</v>
      </c>
      <c r="B96" s="42">
        <f t="shared" si="11"/>
        <v>4297</v>
      </c>
      <c r="C96" s="42">
        <f t="shared" si="12"/>
        <v>2979</v>
      </c>
      <c r="D96" s="42">
        <f t="shared" si="13"/>
        <v>2371</v>
      </c>
      <c r="E96" s="42">
        <f t="shared" si="14"/>
        <v>1976</v>
      </c>
      <c r="F96" s="42">
        <f t="shared" si="15"/>
        <v>1712</v>
      </c>
      <c r="G96" s="42">
        <f t="shared" si="16"/>
        <v>1524</v>
      </c>
      <c r="H96" s="42">
        <f t="shared" si="17"/>
        <v>1383</v>
      </c>
      <c r="I96" s="42">
        <f t="shared" si="18"/>
        <v>1273</v>
      </c>
      <c r="J96" s="42">
        <f t="shared" si="19"/>
        <v>1185</v>
      </c>
      <c r="K96" s="43">
        <v>93000</v>
      </c>
    </row>
    <row r="97" spans="1:11">
      <c r="A97" s="42">
        <f t="shared" si="10"/>
        <v>8338</v>
      </c>
      <c r="B97" s="42">
        <f t="shared" si="11"/>
        <v>4343</v>
      </c>
      <c r="C97" s="42">
        <f t="shared" si="12"/>
        <v>3011</v>
      </c>
      <c r="D97" s="42">
        <f t="shared" si="13"/>
        <v>2397</v>
      </c>
      <c r="E97" s="42">
        <f t="shared" si="14"/>
        <v>1997</v>
      </c>
      <c r="F97" s="42">
        <f t="shared" si="15"/>
        <v>1731</v>
      </c>
      <c r="G97" s="42">
        <f t="shared" si="16"/>
        <v>1541</v>
      </c>
      <c r="H97" s="42">
        <f t="shared" si="17"/>
        <v>1398</v>
      </c>
      <c r="I97" s="42">
        <f t="shared" si="18"/>
        <v>1287</v>
      </c>
      <c r="J97" s="42">
        <f t="shared" si="19"/>
        <v>1198</v>
      </c>
      <c r="K97" s="43">
        <v>94000</v>
      </c>
    </row>
    <row r="98" spans="1:11">
      <c r="A98" s="42">
        <f t="shared" si="10"/>
        <v>8427</v>
      </c>
      <c r="B98" s="42">
        <f t="shared" si="11"/>
        <v>4389</v>
      </c>
      <c r="C98" s="42">
        <f t="shared" si="12"/>
        <v>3043</v>
      </c>
      <c r="D98" s="42">
        <f t="shared" si="13"/>
        <v>2422</v>
      </c>
      <c r="E98" s="42">
        <f t="shared" si="14"/>
        <v>2018</v>
      </c>
      <c r="F98" s="42">
        <f t="shared" si="15"/>
        <v>1749</v>
      </c>
      <c r="G98" s="42">
        <f t="shared" si="16"/>
        <v>1557</v>
      </c>
      <c r="H98" s="42">
        <f t="shared" si="17"/>
        <v>1413</v>
      </c>
      <c r="I98" s="42">
        <f t="shared" si="18"/>
        <v>1301</v>
      </c>
      <c r="J98" s="42">
        <f t="shared" si="19"/>
        <v>1211</v>
      </c>
      <c r="K98" s="43">
        <v>95000</v>
      </c>
    </row>
    <row r="99" spans="1:11">
      <c r="A99" s="42">
        <f t="shared" si="10"/>
        <v>8515</v>
      </c>
      <c r="B99" s="42">
        <f t="shared" si="11"/>
        <v>4435</v>
      </c>
      <c r="C99" s="42">
        <f t="shared" si="12"/>
        <v>3075</v>
      </c>
      <c r="D99" s="42">
        <f t="shared" si="13"/>
        <v>2448</v>
      </c>
      <c r="E99" s="42">
        <f t="shared" si="14"/>
        <v>2040</v>
      </c>
      <c r="F99" s="42">
        <f t="shared" si="15"/>
        <v>1768</v>
      </c>
      <c r="G99" s="42">
        <f t="shared" si="16"/>
        <v>1573</v>
      </c>
      <c r="H99" s="42">
        <f t="shared" si="17"/>
        <v>1428</v>
      </c>
      <c r="I99" s="42">
        <f t="shared" si="18"/>
        <v>1314</v>
      </c>
      <c r="J99" s="42">
        <f t="shared" si="19"/>
        <v>1224</v>
      </c>
      <c r="K99" s="43">
        <v>96000</v>
      </c>
    </row>
    <row r="100" spans="1:11">
      <c r="A100" s="42">
        <f t="shared" si="10"/>
        <v>8604</v>
      </c>
      <c r="B100" s="42">
        <f t="shared" si="11"/>
        <v>4482</v>
      </c>
      <c r="C100" s="42">
        <f t="shared" si="12"/>
        <v>3107</v>
      </c>
      <c r="D100" s="42">
        <f t="shared" si="13"/>
        <v>2473</v>
      </c>
      <c r="E100" s="42">
        <f t="shared" si="14"/>
        <v>2061</v>
      </c>
      <c r="F100" s="42">
        <f t="shared" si="15"/>
        <v>1786</v>
      </c>
      <c r="G100" s="42">
        <f t="shared" si="16"/>
        <v>1590</v>
      </c>
      <c r="H100" s="42">
        <f t="shared" si="17"/>
        <v>1443</v>
      </c>
      <c r="I100" s="42">
        <f t="shared" si="18"/>
        <v>1328</v>
      </c>
      <c r="J100" s="42">
        <f t="shared" si="19"/>
        <v>1236</v>
      </c>
      <c r="K100" s="43">
        <v>97000</v>
      </c>
    </row>
    <row r="101" spans="1:11">
      <c r="A101" s="42">
        <f t="shared" si="10"/>
        <v>8693</v>
      </c>
      <c r="B101" s="42">
        <f t="shared" si="11"/>
        <v>4528</v>
      </c>
      <c r="C101" s="42">
        <f t="shared" si="12"/>
        <v>3140</v>
      </c>
      <c r="D101" s="42">
        <f t="shared" si="13"/>
        <v>2499</v>
      </c>
      <c r="E101" s="42">
        <f t="shared" si="14"/>
        <v>2082</v>
      </c>
      <c r="F101" s="42">
        <f t="shared" si="15"/>
        <v>1805</v>
      </c>
      <c r="G101" s="42">
        <f t="shared" si="16"/>
        <v>1606</v>
      </c>
      <c r="H101" s="42">
        <f t="shared" si="17"/>
        <v>1457</v>
      </c>
      <c r="I101" s="42">
        <f t="shared" si="18"/>
        <v>1342</v>
      </c>
      <c r="J101" s="42">
        <f t="shared" si="19"/>
        <v>1249</v>
      </c>
      <c r="K101" s="43">
        <v>98000</v>
      </c>
    </row>
    <row r="102" spans="1:11">
      <c r="A102" s="42">
        <f t="shared" si="10"/>
        <v>8782</v>
      </c>
      <c r="B102" s="42">
        <f t="shared" si="11"/>
        <v>4574</v>
      </c>
      <c r="C102" s="42">
        <f t="shared" si="12"/>
        <v>3172</v>
      </c>
      <c r="D102" s="42">
        <f t="shared" si="13"/>
        <v>2524</v>
      </c>
      <c r="E102" s="42">
        <f t="shared" si="14"/>
        <v>2103</v>
      </c>
      <c r="F102" s="42">
        <f t="shared" si="15"/>
        <v>1823</v>
      </c>
      <c r="G102" s="42">
        <f t="shared" si="16"/>
        <v>1623</v>
      </c>
      <c r="H102" s="42">
        <f t="shared" si="17"/>
        <v>1472</v>
      </c>
      <c r="I102" s="42">
        <f t="shared" si="18"/>
        <v>1355</v>
      </c>
      <c r="J102" s="42">
        <f t="shared" si="19"/>
        <v>1262</v>
      </c>
      <c r="K102" s="43">
        <v>99000</v>
      </c>
    </row>
    <row r="103" spans="1:11">
      <c r="A103" s="42">
        <f t="shared" si="10"/>
        <v>8870</v>
      </c>
      <c r="B103" s="42">
        <f t="shared" si="11"/>
        <v>4620</v>
      </c>
      <c r="C103" s="42">
        <f t="shared" si="12"/>
        <v>3204</v>
      </c>
      <c r="D103" s="42">
        <f t="shared" si="13"/>
        <v>2550</v>
      </c>
      <c r="E103" s="42">
        <f t="shared" si="14"/>
        <v>2125</v>
      </c>
      <c r="F103" s="42">
        <f t="shared" si="15"/>
        <v>1841</v>
      </c>
      <c r="G103" s="42">
        <f t="shared" si="16"/>
        <v>1639</v>
      </c>
      <c r="H103" s="42">
        <f t="shared" si="17"/>
        <v>1487</v>
      </c>
      <c r="I103" s="42">
        <f t="shared" si="18"/>
        <v>1369</v>
      </c>
      <c r="J103" s="42">
        <f t="shared" si="19"/>
        <v>1275</v>
      </c>
      <c r="K103" s="43">
        <v>100000</v>
      </c>
    </row>
    <row r="104" spans="1:11">
      <c r="A104" s="42">
        <f t="shared" si="10"/>
        <v>8959</v>
      </c>
      <c r="B104" s="42">
        <f t="shared" si="11"/>
        <v>4666</v>
      </c>
      <c r="C104" s="42">
        <f t="shared" si="12"/>
        <v>3236</v>
      </c>
      <c r="D104" s="42">
        <f t="shared" si="13"/>
        <v>2575</v>
      </c>
      <c r="E104" s="42">
        <f t="shared" si="14"/>
        <v>2146</v>
      </c>
      <c r="F104" s="42">
        <f t="shared" si="15"/>
        <v>1860</v>
      </c>
      <c r="G104" s="42">
        <f t="shared" si="16"/>
        <v>1655</v>
      </c>
      <c r="H104" s="42">
        <f t="shared" si="17"/>
        <v>1502</v>
      </c>
      <c r="I104" s="42">
        <f t="shared" si="18"/>
        <v>1383</v>
      </c>
      <c r="J104" s="42">
        <f t="shared" si="19"/>
        <v>1287</v>
      </c>
      <c r="K104" s="43">
        <v>101000</v>
      </c>
    </row>
    <row r="105" spans="1:11">
      <c r="A105" s="42">
        <f t="shared" si="10"/>
        <v>9048</v>
      </c>
      <c r="B105" s="42">
        <f t="shared" si="11"/>
        <v>4713</v>
      </c>
      <c r="C105" s="42">
        <f t="shared" si="12"/>
        <v>3268</v>
      </c>
      <c r="D105" s="42">
        <f t="shared" si="13"/>
        <v>2601</v>
      </c>
      <c r="E105" s="42">
        <f t="shared" si="14"/>
        <v>2167</v>
      </c>
      <c r="F105" s="42">
        <f t="shared" si="15"/>
        <v>1878</v>
      </c>
      <c r="G105" s="42">
        <f t="shared" si="16"/>
        <v>1672</v>
      </c>
      <c r="H105" s="42">
        <f t="shared" si="17"/>
        <v>1517</v>
      </c>
      <c r="I105" s="42">
        <f t="shared" si="18"/>
        <v>1396</v>
      </c>
      <c r="J105" s="42">
        <f t="shared" si="19"/>
        <v>1300</v>
      </c>
      <c r="K105" s="43">
        <v>102000</v>
      </c>
    </row>
    <row r="106" spans="1:11">
      <c r="A106" s="42">
        <f t="shared" si="10"/>
        <v>9136</v>
      </c>
      <c r="B106" s="42">
        <f t="shared" si="11"/>
        <v>4759</v>
      </c>
      <c r="C106" s="42">
        <f t="shared" si="12"/>
        <v>3300</v>
      </c>
      <c r="D106" s="42">
        <f t="shared" si="13"/>
        <v>2626</v>
      </c>
      <c r="E106" s="42">
        <f t="shared" si="14"/>
        <v>2188</v>
      </c>
      <c r="F106" s="42">
        <f t="shared" si="15"/>
        <v>1897</v>
      </c>
      <c r="G106" s="42">
        <f t="shared" si="16"/>
        <v>1688</v>
      </c>
      <c r="H106" s="42">
        <f t="shared" si="17"/>
        <v>1532</v>
      </c>
      <c r="I106" s="42">
        <f t="shared" si="18"/>
        <v>1410</v>
      </c>
      <c r="J106" s="42">
        <f t="shared" si="19"/>
        <v>1313</v>
      </c>
      <c r="K106" s="43">
        <v>103000</v>
      </c>
    </row>
    <row r="107" spans="1:11">
      <c r="A107" s="42">
        <f t="shared" si="10"/>
        <v>9225</v>
      </c>
      <c r="B107" s="42">
        <f t="shared" si="11"/>
        <v>4805</v>
      </c>
      <c r="C107" s="42">
        <f t="shared" si="12"/>
        <v>3332</v>
      </c>
      <c r="D107" s="42">
        <f t="shared" si="13"/>
        <v>2652</v>
      </c>
      <c r="E107" s="42">
        <f t="shared" si="14"/>
        <v>2210</v>
      </c>
      <c r="F107" s="42">
        <f t="shared" si="15"/>
        <v>1915</v>
      </c>
      <c r="G107" s="42">
        <f t="shared" si="16"/>
        <v>1704</v>
      </c>
      <c r="H107" s="42">
        <f t="shared" si="17"/>
        <v>1547</v>
      </c>
      <c r="I107" s="42">
        <f t="shared" si="18"/>
        <v>1424</v>
      </c>
      <c r="J107" s="42">
        <f t="shared" si="19"/>
        <v>1326</v>
      </c>
      <c r="K107" s="43">
        <v>104000</v>
      </c>
    </row>
    <row r="108" spans="1:11">
      <c r="A108" s="42">
        <f t="shared" si="10"/>
        <v>9314</v>
      </c>
      <c r="B108" s="42">
        <f t="shared" si="11"/>
        <v>4851</v>
      </c>
      <c r="C108" s="42">
        <f t="shared" si="12"/>
        <v>3364</v>
      </c>
      <c r="D108" s="42">
        <f t="shared" si="13"/>
        <v>2677</v>
      </c>
      <c r="E108" s="42">
        <f t="shared" si="14"/>
        <v>2231</v>
      </c>
      <c r="F108" s="42">
        <f t="shared" si="15"/>
        <v>1933</v>
      </c>
      <c r="G108" s="42">
        <f t="shared" si="16"/>
        <v>1721</v>
      </c>
      <c r="H108" s="42">
        <f t="shared" si="17"/>
        <v>1561</v>
      </c>
      <c r="I108" s="42">
        <f t="shared" si="18"/>
        <v>1438</v>
      </c>
      <c r="J108" s="42">
        <f t="shared" si="19"/>
        <v>1338</v>
      </c>
      <c r="K108" s="43">
        <v>105000</v>
      </c>
    </row>
    <row r="109" spans="1:11">
      <c r="A109" s="42">
        <f t="shared" si="10"/>
        <v>9402</v>
      </c>
      <c r="B109" s="42">
        <f t="shared" si="11"/>
        <v>4897</v>
      </c>
      <c r="C109" s="42">
        <f t="shared" si="12"/>
        <v>3396</v>
      </c>
      <c r="D109" s="42">
        <f t="shared" si="13"/>
        <v>2703</v>
      </c>
      <c r="E109" s="42">
        <f t="shared" si="14"/>
        <v>2252</v>
      </c>
      <c r="F109" s="42">
        <f t="shared" si="15"/>
        <v>1952</v>
      </c>
      <c r="G109" s="42">
        <f t="shared" si="16"/>
        <v>1737</v>
      </c>
      <c r="H109" s="42">
        <f t="shared" si="17"/>
        <v>1576</v>
      </c>
      <c r="I109" s="42">
        <f t="shared" si="18"/>
        <v>1451</v>
      </c>
      <c r="J109" s="42">
        <f t="shared" si="19"/>
        <v>1351</v>
      </c>
      <c r="K109" s="43">
        <v>106000</v>
      </c>
    </row>
    <row r="110" spans="1:11">
      <c r="A110" s="42">
        <f t="shared" si="10"/>
        <v>9491</v>
      </c>
      <c r="B110" s="42">
        <f t="shared" si="11"/>
        <v>4944</v>
      </c>
      <c r="C110" s="42">
        <f t="shared" si="12"/>
        <v>3428</v>
      </c>
      <c r="D110" s="42">
        <f t="shared" si="13"/>
        <v>2728</v>
      </c>
      <c r="E110" s="42">
        <f t="shared" si="14"/>
        <v>2273</v>
      </c>
      <c r="F110" s="42">
        <f t="shared" si="15"/>
        <v>1970</v>
      </c>
      <c r="G110" s="42">
        <f t="shared" si="16"/>
        <v>1754</v>
      </c>
      <c r="H110" s="42">
        <f t="shared" si="17"/>
        <v>1591</v>
      </c>
      <c r="I110" s="42">
        <f t="shared" si="18"/>
        <v>1465</v>
      </c>
      <c r="J110" s="42">
        <f t="shared" si="19"/>
        <v>1364</v>
      </c>
      <c r="K110" s="43">
        <v>107000</v>
      </c>
    </row>
    <row r="111" spans="1:11">
      <c r="A111" s="42">
        <f t="shared" si="10"/>
        <v>9580</v>
      </c>
      <c r="B111" s="42">
        <f t="shared" si="11"/>
        <v>4990</v>
      </c>
      <c r="C111" s="42">
        <f t="shared" si="12"/>
        <v>3460</v>
      </c>
      <c r="D111" s="42">
        <f t="shared" si="13"/>
        <v>2754</v>
      </c>
      <c r="E111" s="42">
        <f t="shared" si="14"/>
        <v>2295</v>
      </c>
      <c r="F111" s="42">
        <f t="shared" si="15"/>
        <v>1989</v>
      </c>
      <c r="G111" s="42">
        <f t="shared" si="16"/>
        <v>1770</v>
      </c>
      <c r="H111" s="42">
        <f t="shared" si="17"/>
        <v>1606</v>
      </c>
      <c r="I111" s="42">
        <f t="shared" si="18"/>
        <v>1479</v>
      </c>
      <c r="J111" s="42">
        <f t="shared" si="19"/>
        <v>1377</v>
      </c>
      <c r="K111" s="43">
        <v>108000</v>
      </c>
    </row>
    <row r="112" spans="1:11">
      <c r="A112" s="42">
        <f t="shared" si="10"/>
        <v>9669</v>
      </c>
      <c r="B112" s="42">
        <f t="shared" si="11"/>
        <v>5036</v>
      </c>
      <c r="C112" s="42">
        <f t="shared" si="12"/>
        <v>3492</v>
      </c>
      <c r="D112" s="42">
        <f t="shared" si="13"/>
        <v>2779</v>
      </c>
      <c r="E112" s="42">
        <f t="shared" si="14"/>
        <v>2316</v>
      </c>
      <c r="F112" s="42">
        <f t="shared" si="15"/>
        <v>2007</v>
      </c>
      <c r="G112" s="42">
        <f t="shared" si="16"/>
        <v>1786</v>
      </c>
      <c r="H112" s="42">
        <f t="shared" si="17"/>
        <v>1621</v>
      </c>
      <c r="I112" s="42">
        <f t="shared" si="18"/>
        <v>1492</v>
      </c>
      <c r="J112" s="42">
        <f t="shared" si="19"/>
        <v>1389</v>
      </c>
      <c r="K112" s="43">
        <v>109000</v>
      </c>
    </row>
    <row r="113" spans="1:11">
      <c r="A113" s="42">
        <f t="shared" si="10"/>
        <v>9757</v>
      </c>
      <c r="B113" s="42">
        <f t="shared" si="11"/>
        <v>5082</v>
      </c>
      <c r="C113" s="42">
        <f t="shared" si="12"/>
        <v>3524</v>
      </c>
      <c r="D113" s="42">
        <f t="shared" si="13"/>
        <v>2805</v>
      </c>
      <c r="E113" s="42">
        <f t="shared" si="14"/>
        <v>2337</v>
      </c>
      <c r="F113" s="42">
        <f t="shared" si="15"/>
        <v>2025</v>
      </c>
      <c r="G113" s="42">
        <f t="shared" si="16"/>
        <v>1803</v>
      </c>
      <c r="H113" s="42">
        <f t="shared" si="17"/>
        <v>1636</v>
      </c>
      <c r="I113" s="42">
        <f t="shared" si="18"/>
        <v>1506</v>
      </c>
      <c r="J113" s="42">
        <f t="shared" si="19"/>
        <v>1402</v>
      </c>
      <c r="K113" s="43">
        <v>110000</v>
      </c>
    </row>
    <row r="114" spans="1:11">
      <c r="A114" s="42">
        <f t="shared" si="10"/>
        <v>9846</v>
      </c>
      <c r="B114" s="42">
        <f t="shared" si="11"/>
        <v>5128</v>
      </c>
      <c r="C114" s="42">
        <f t="shared" si="12"/>
        <v>3556</v>
      </c>
      <c r="D114" s="42">
        <f t="shared" si="13"/>
        <v>2830</v>
      </c>
      <c r="E114" s="42">
        <f t="shared" si="14"/>
        <v>2358</v>
      </c>
      <c r="F114" s="42">
        <f t="shared" si="15"/>
        <v>2044</v>
      </c>
      <c r="G114" s="42">
        <f t="shared" si="16"/>
        <v>1819</v>
      </c>
      <c r="H114" s="42">
        <f t="shared" si="17"/>
        <v>1651</v>
      </c>
      <c r="I114" s="42">
        <f t="shared" si="18"/>
        <v>1520</v>
      </c>
      <c r="J114" s="42">
        <f t="shared" si="19"/>
        <v>1415</v>
      </c>
      <c r="K114" s="43">
        <v>111000</v>
      </c>
    </row>
    <row r="115" spans="1:11">
      <c r="A115" s="42">
        <f t="shared" si="10"/>
        <v>9935</v>
      </c>
      <c r="B115" s="42">
        <f t="shared" si="11"/>
        <v>5175</v>
      </c>
      <c r="C115" s="42">
        <f t="shared" si="12"/>
        <v>3588</v>
      </c>
      <c r="D115" s="42">
        <f t="shared" si="13"/>
        <v>2856</v>
      </c>
      <c r="E115" s="42">
        <f t="shared" si="14"/>
        <v>2380</v>
      </c>
      <c r="F115" s="42">
        <f t="shared" si="15"/>
        <v>2062</v>
      </c>
      <c r="G115" s="42">
        <f t="shared" si="16"/>
        <v>1836</v>
      </c>
      <c r="H115" s="42">
        <f t="shared" si="17"/>
        <v>1666</v>
      </c>
      <c r="I115" s="42">
        <f t="shared" si="18"/>
        <v>1533</v>
      </c>
      <c r="J115" s="42">
        <f t="shared" si="19"/>
        <v>1428</v>
      </c>
      <c r="K115" s="43">
        <v>112000</v>
      </c>
    </row>
    <row r="116" spans="1:11">
      <c r="A116" s="42">
        <f t="shared" si="10"/>
        <v>10023</v>
      </c>
      <c r="B116" s="42">
        <f t="shared" si="11"/>
        <v>5221</v>
      </c>
      <c r="C116" s="42">
        <f t="shared" si="12"/>
        <v>3620</v>
      </c>
      <c r="D116" s="42">
        <f t="shared" si="13"/>
        <v>2881</v>
      </c>
      <c r="E116" s="42">
        <f t="shared" si="14"/>
        <v>2401</v>
      </c>
      <c r="F116" s="42">
        <f t="shared" si="15"/>
        <v>2081</v>
      </c>
      <c r="G116" s="42">
        <f t="shared" si="16"/>
        <v>1852</v>
      </c>
      <c r="H116" s="42">
        <f t="shared" si="17"/>
        <v>1680</v>
      </c>
      <c r="I116" s="42">
        <f t="shared" si="18"/>
        <v>1547</v>
      </c>
      <c r="J116" s="42">
        <f t="shared" si="19"/>
        <v>1440</v>
      </c>
      <c r="K116" s="43">
        <v>113000</v>
      </c>
    </row>
    <row r="117" spans="1:11">
      <c r="A117" s="42">
        <f t="shared" si="10"/>
        <v>10112</v>
      </c>
      <c r="B117" s="42">
        <f t="shared" si="11"/>
        <v>5267</v>
      </c>
      <c r="C117" s="42">
        <f t="shared" si="12"/>
        <v>3652</v>
      </c>
      <c r="D117" s="42">
        <f t="shared" si="13"/>
        <v>2907</v>
      </c>
      <c r="E117" s="42">
        <f t="shared" si="14"/>
        <v>2422</v>
      </c>
      <c r="F117" s="42">
        <f t="shared" si="15"/>
        <v>2099</v>
      </c>
      <c r="G117" s="42">
        <f t="shared" si="16"/>
        <v>1868</v>
      </c>
      <c r="H117" s="42">
        <f t="shared" si="17"/>
        <v>1695</v>
      </c>
      <c r="I117" s="42">
        <f t="shared" si="18"/>
        <v>1561</v>
      </c>
      <c r="J117" s="42">
        <f t="shared" si="19"/>
        <v>1453</v>
      </c>
      <c r="K117" s="43">
        <v>114000</v>
      </c>
    </row>
    <row r="118" spans="1:11">
      <c r="A118" s="42">
        <f t="shared" si="10"/>
        <v>10201</v>
      </c>
      <c r="B118" s="42">
        <f t="shared" si="11"/>
        <v>5313</v>
      </c>
      <c r="C118" s="42">
        <f t="shared" si="12"/>
        <v>3684</v>
      </c>
      <c r="D118" s="42">
        <f t="shared" si="13"/>
        <v>2932</v>
      </c>
      <c r="E118" s="42">
        <f t="shared" si="14"/>
        <v>2443</v>
      </c>
      <c r="F118" s="42">
        <f t="shared" si="15"/>
        <v>2117</v>
      </c>
      <c r="G118" s="42">
        <f t="shared" si="16"/>
        <v>1885</v>
      </c>
      <c r="H118" s="42">
        <f t="shared" si="17"/>
        <v>1710</v>
      </c>
      <c r="I118" s="42">
        <f t="shared" si="18"/>
        <v>1574</v>
      </c>
      <c r="J118" s="42">
        <f t="shared" si="19"/>
        <v>1466</v>
      </c>
      <c r="K118" s="43">
        <v>115000</v>
      </c>
    </row>
    <row r="119" spans="1:11">
      <c r="A119" s="42">
        <f t="shared" si="10"/>
        <v>10289</v>
      </c>
      <c r="B119" s="42">
        <f t="shared" si="11"/>
        <v>5359</v>
      </c>
      <c r="C119" s="42">
        <f t="shared" si="12"/>
        <v>3716</v>
      </c>
      <c r="D119" s="42">
        <f t="shared" si="13"/>
        <v>2958</v>
      </c>
      <c r="E119" s="42">
        <f t="shared" si="14"/>
        <v>2465</v>
      </c>
      <c r="F119" s="42">
        <f t="shared" si="15"/>
        <v>2136</v>
      </c>
      <c r="G119" s="42">
        <f t="shared" si="16"/>
        <v>1901</v>
      </c>
      <c r="H119" s="42">
        <f t="shared" si="17"/>
        <v>1725</v>
      </c>
      <c r="I119" s="42">
        <f t="shared" si="18"/>
        <v>1588</v>
      </c>
      <c r="J119" s="42">
        <f t="shared" si="19"/>
        <v>1479</v>
      </c>
      <c r="K119" s="43">
        <v>116000</v>
      </c>
    </row>
    <row r="120" spans="1:11">
      <c r="A120" s="42">
        <f t="shared" si="10"/>
        <v>10378</v>
      </c>
      <c r="B120" s="42">
        <f t="shared" si="11"/>
        <v>5406</v>
      </c>
      <c r="C120" s="42">
        <f t="shared" si="12"/>
        <v>3748</v>
      </c>
      <c r="D120" s="42">
        <f t="shared" si="13"/>
        <v>2983</v>
      </c>
      <c r="E120" s="42">
        <f t="shared" si="14"/>
        <v>2486</v>
      </c>
      <c r="F120" s="42">
        <f t="shared" si="15"/>
        <v>2154</v>
      </c>
      <c r="G120" s="42">
        <f t="shared" si="16"/>
        <v>1917</v>
      </c>
      <c r="H120" s="42">
        <f t="shared" si="17"/>
        <v>1740</v>
      </c>
      <c r="I120" s="42">
        <f t="shared" si="18"/>
        <v>1602</v>
      </c>
      <c r="J120" s="42">
        <f t="shared" si="19"/>
        <v>1491</v>
      </c>
      <c r="K120" s="43">
        <v>117000</v>
      </c>
    </row>
    <row r="121" spans="1:11">
      <c r="A121" s="42">
        <f t="shared" si="10"/>
        <v>10467</v>
      </c>
      <c r="B121" s="42">
        <f t="shared" si="11"/>
        <v>5452</v>
      </c>
      <c r="C121" s="42">
        <f t="shared" si="12"/>
        <v>3780</v>
      </c>
      <c r="D121" s="42">
        <f t="shared" si="13"/>
        <v>3008</v>
      </c>
      <c r="E121" s="42">
        <f t="shared" si="14"/>
        <v>2507</v>
      </c>
      <c r="F121" s="42">
        <f t="shared" si="15"/>
        <v>2173</v>
      </c>
      <c r="G121" s="42">
        <f t="shared" si="16"/>
        <v>1934</v>
      </c>
      <c r="H121" s="42">
        <f t="shared" si="17"/>
        <v>1755</v>
      </c>
      <c r="I121" s="42">
        <f t="shared" si="18"/>
        <v>1615</v>
      </c>
      <c r="J121" s="42">
        <f t="shared" si="19"/>
        <v>1504</v>
      </c>
      <c r="K121" s="43">
        <v>118000</v>
      </c>
    </row>
    <row r="122" spans="1:11">
      <c r="A122" s="42">
        <f t="shared" si="10"/>
        <v>10556</v>
      </c>
      <c r="B122" s="42">
        <f t="shared" si="11"/>
        <v>5498</v>
      </c>
      <c r="C122" s="42">
        <f t="shared" si="12"/>
        <v>3812</v>
      </c>
      <c r="D122" s="42">
        <f t="shared" si="13"/>
        <v>3034</v>
      </c>
      <c r="E122" s="42">
        <f t="shared" si="14"/>
        <v>2528</v>
      </c>
      <c r="F122" s="42">
        <f t="shared" si="15"/>
        <v>2191</v>
      </c>
      <c r="G122" s="42">
        <f t="shared" si="16"/>
        <v>1950</v>
      </c>
      <c r="H122" s="42">
        <f t="shared" si="17"/>
        <v>1770</v>
      </c>
      <c r="I122" s="42">
        <f t="shared" si="18"/>
        <v>1629</v>
      </c>
      <c r="J122" s="42">
        <f t="shared" si="19"/>
        <v>1517</v>
      </c>
      <c r="K122" s="43">
        <v>119000</v>
      </c>
    </row>
    <row r="123" spans="1:11">
      <c r="A123" s="42">
        <f t="shared" si="10"/>
        <v>10644</v>
      </c>
      <c r="B123" s="42">
        <f t="shared" si="11"/>
        <v>5544</v>
      </c>
      <c r="C123" s="42">
        <f t="shared" si="12"/>
        <v>3844</v>
      </c>
      <c r="D123" s="42">
        <f t="shared" si="13"/>
        <v>3059</v>
      </c>
      <c r="E123" s="42">
        <f t="shared" si="14"/>
        <v>2549</v>
      </c>
      <c r="F123" s="42">
        <f t="shared" si="15"/>
        <v>2209</v>
      </c>
      <c r="G123" s="42">
        <f t="shared" si="16"/>
        <v>1967</v>
      </c>
      <c r="H123" s="42">
        <f t="shared" si="17"/>
        <v>1784</v>
      </c>
      <c r="I123" s="42">
        <f t="shared" si="18"/>
        <v>1643</v>
      </c>
      <c r="J123" s="42">
        <f t="shared" si="19"/>
        <v>1529</v>
      </c>
      <c r="K123" s="43">
        <v>120000</v>
      </c>
    </row>
    <row r="124" spans="1:11">
      <c r="A124" s="42">
        <f t="shared" si="10"/>
        <v>10733</v>
      </c>
      <c r="B124" s="42">
        <f t="shared" si="11"/>
        <v>5590</v>
      </c>
      <c r="C124" s="42">
        <f t="shared" si="12"/>
        <v>3876</v>
      </c>
      <c r="D124" s="42">
        <f t="shared" si="13"/>
        <v>3085</v>
      </c>
      <c r="E124" s="42">
        <f t="shared" si="14"/>
        <v>2571</v>
      </c>
      <c r="F124" s="42">
        <f t="shared" si="15"/>
        <v>2228</v>
      </c>
      <c r="G124" s="42">
        <f t="shared" si="16"/>
        <v>1983</v>
      </c>
      <c r="H124" s="42">
        <f t="shared" si="17"/>
        <v>1799</v>
      </c>
      <c r="I124" s="42">
        <f t="shared" si="18"/>
        <v>1656</v>
      </c>
      <c r="J124" s="42">
        <f t="shared" si="19"/>
        <v>1542</v>
      </c>
      <c r="K124" s="43">
        <v>121000</v>
      </c>
    </row>
    <row r="125" spans="1:11">
      <c r="A125" s="42">
        <f t="shared" si="10"/>
        <v>10822</v>
      </c>
      <c r="B125" s="42">
        <f t="shared" si="11"/>
        <v>5637</v>
      </c>
      <c r="C125" s="42">
        <f t="shared" si="12"/>
        <v>3908</v>
      </c>
      <c r="D125" s="42">
        <f t="shared" si="13"/>
        <v>3110</v>
      </c>
      <c r="E125" s="42">
        <f t="shared" si="14"/>
        <v>2592</v>
      </c>
      <c r="F125" s="42">
        <f t="shared" si="15"/>
        <v>2246</v>
      </c>
      <c r="G125" s="42">
        <f t="shared" si="16"/>
        <v>1999</v>
      </c>
      <c r="H125" s="42">
        <f t="shared" si="17"/>
        <v>1814</v>
      </c>
      <c r="I125" s="42">
        <f t="shared" si="18"/>
        <v>1670</v>
      </c>
      <c r="J125" s="42">
        <f t="shared" si="19"/>
        <v>1555</v>
      </c>
      <c r="K125" s="43">
        <v>122000</v>
      </c>
    </row>
    <row r="126" spans="1:11">
      <c r="A126" s="42">
        <f t="shared" si="10"/>
        <v>10910</v>
      </c>
      <c r="B126" s="42">
        <f t="shared" si="11"/>
        <v>5683</v>
      </c>
      <c r="C126" s="42">
        <f t="shared" si="12"/>
        <v>3940</v>
      </c>
      <c r="D126" s="42">
        <f t="shared" si="13"/>
        <v>3136</v>
      </c>
      <c r="E126" s="42">
        <f t="shared" si="14"/>
        <v>2613</v>
      </c>
      <c r="F126" s="42">
        <f t="shared" si="15"/>
        <v>2265</v>
      </c>
      <c r="G126" s="42">
        <f t="shared" si="16"/>
        <v>2016</v>
      </c>
      <c r="H126" s="42">
        <f t="shared" si="17"/>
        <v>1829</v>
      </c>
      <c r="I126" s="42">
        <f t="shared" si="18"/>
        <v>1684</v>
      </c>
      <c r="J126" s="42">
        <f t="shared" si="19"/>
        <v>1568</v>
      </c>
      <c r="K126" s="43">
        <v>123000</v>
      </c>
    </row>
    <row r="127" spans="1:11">
      <c r="A127" s="42">
        <f t="shared" si="10"/>
        <v>10999</v>
      </c>
      <c r="B127" s="42">
        <f t="shared" si="11"/>
        <v>5729</v>
      </c>
      <c r="C127" s="42">
        <f t="shared" si="12"/>
        <v>3972</v>
      </c>
      <c r="D127" s="42">
        <f t="shared" si="13"/>
        <v>3161</v>
      </c>
      <c r="E127" s="42">
        <f t="shared" si="14"/>
        <v>2634</v>
      </c>
      <c r="F127" s="42">
        <f t="shared" si="15"/>
        <v>2283</v>
      </c>
      <c r="G127" s="42">
        <f t="shared" si="16"/>
        <v>2032</v>
      </c>
      <c r="H127" s="42">
        <f t="shared" si="17"/>
        <v>1844</v>
      </c>
      <c r="I127" s="42">
        <f t="shared" si="18"/>
        <v>1698</v>
      </c>
      <c r="J127" s="42">
        <f t="shared" si="19"/>
        <v>1580</v>
      </c>
      <c r="K127" s="43">
        <v>124000</v>
      </c>
    </row>
    <row r="128" spans="1:11">
      <c r="A128" s="42">
        <f t="shared" si="10"/>
        <v>11088</v>
      </c>
      <c r="B128" s="42">
        <f t="shared" si="11"/>
        <v>5775</v>
      </c>
      <c r="C128" s="42">
        <f t="shared" si="12"/>
        <v>4004</v>
      </c>
      <c r="D128" s="42">
        <f t="shared" si="13"/>
        <v>3187</v>
      </c>
      <c r="E128" s="42">
        <f t="shared" si="14"/>
        <v>2656</v>
      </c>
      <c r="F128" s="42">
        <f t="shared" si="15"/>
        <v>2302</v>
      </c>
      <c r="G128" s="42">
        <f t="shared" si="16"/>
        <v>2049</v>
      </c>
      <c r="H128" s="42">
        <f t="shared" si="17"/>
        <v>1859</v>
      </c>
      <c r="I128" s="42">
        <f t="shared" si="18"/>
        <v>1711</v>
      </c>
      <c r="J128" s="42">
        <f t="shared" si="19"/>
        <v>1593</v>
      </c>
      <c r="K128" s="43">
        <v>125000</v>
      </c>
    </row>
    <row r="129" spans="1:11">
      <c r="A129" s="42">
        <f t="shared" si="10"/>
        <v>11176</v>
      </c>
      <c r="B129" s="42">
        <f t="shared" si="11"/>
        <v>5821</v>
      </c>
      <c r="C129" s="42">
        <f t="shared" si="12"/>
        <v>4036</v>
      </c>
      <c r="D129" s="42">
        <f t="shared" si="13"/>
        <v>3212</v>
      </c>
      <c r="E129" s="42">
        <f t="shared" si="14"/>
        <v>2677</v>
      </c>
      <c r="F129" s="42">
        <f t="shared" si="15"/>
        <v>2320</v>
      </c>
      <c r="G129" s="42">
        <f t="shared" si="16"/>
        <v>2065</v>
      </c>
      <c r="H129" s="42">
        <f t="shared" si="17"/>
        <v>1874</v>
      </c>
      <c r="I129" s="42">
        <f t="shared" si="18"/>
        <v>1725</v>
      </c>
      <c r="J129" s="42">
        <f t="shared" si="19"/>
        <v>1606</v>
      </c>
      <c r="K129" s="43">
        <v>126000</v>
      </c>
    </row>
    <row r="130" spans="1:11">
      <c r="A130" s="42">
        <f t="shared" si="10"/>
        <v>11265</v>
      </c>
      <c r="B130" s="42">
        <f t="shared" si="11"/>
        <v>5868</v>
      </c>
      <c r="C130" s="42">
        <f t="shared" si="12"/>
        <v>4068</v>
      </c>
      <c r="D130" s="42">
        <f t="shared" si="13"/>
        <v>3238</v>
      </c>
      <c r="E130" s="42">
        <f t="shared" si="14"/>
        <v>2698</v>
      </c>
      <c r="F130" s="42">
        <f t="shared" si="15"/>
        <v>2338</v>
      </c>
      <c r="G130" s="42">
        <f t="shared" si="16"/>
        <v>2081</v>
      </c>
      <c r="H130" s="42">
        <f t="shared" si="17"/>
        <v>1889</v>
      </c>
      <c r="I130" s="42">
        <f t="shared" si="18"/>
        <v>1739</v>
      </c>
      <c r="J130" s="42">
        <f t="shared" si="19"/>
        <v>1619</v>
      </c>
      <c r="K130" s="43">
        <v>127000</v>
      </c>
    </row>
    <row r="131" spans="1:11">
      <c r="A131" s="42">
        <f t="shared" si="10"/>
        <v>11354</v>
      </c>
      <c r="B131" s="42">
        <f t="shared" si="11"/>
        <v>5914</v>
      </c>
      <c r="C131" s="42">
        <f t="shared" si="12"/>
        <v>4100</v>
      </c>
      <c r="D131" s="42">
        <f t="shared" si="13"/>
        <v>3263</v>
      </c>
      <c r="E131" s="42">
        <f t="shared" si="14"/>
        <v>2719</v>
      </c>
      <c r="F131" s="42">
        <f t="shared" si="15"/>
        <v>2357</v>
      </c>
      <c r="G131" s="42">
        <f t="shared" si="16"/>
        <v>2098</v>
      </c>
      <c r="H131" s="42">
        <f t="shared" si="17"/>
        <v>1903</v>
      </c>
      <c r="I131" s="42">
        <f t="shared" si="18"/>
        <v>1752</v>
      </c>
      <c r="J131" s="42">
        <f t="shared" si="19"/>
        <v>1631</v>
      </c>
      <c r="K131" s="43">
        <v>128000</v>
      </c>
    </row>
    <row r="132" spans="1:11">
      <c r="A132" s="42">
        <f t="shared" si="10"/>
        <v>11442</v>
      </c>
      <c r="B132" s="42">
        <f t="shared" si="11"/>
        <v>5960</v>
      </c>
      <c r="C132" s="42">
        <f t="shared" si="12"/>
        <v>4132</v>
      </c>
      <c r="D132" s="42">
        <f t="shared" si="13"/>
        <v>3289</v>
      </c>
      <c r="E132" s="42">
        <f t="shared" si="14"/>
        <v>2741</v>
      </c>
      <c r="F132" s="42">
        <f t="shared" si="15"/>
        <v>2375</v>
      </c>
      <c r="G132" s="42">
        <f t="shared" si="16"/>
        <v>2114</v>
      </c>
      <c r="H132" s="42">
        <f t="shared" si="17"/>
        <v>1918</v>
      </c>
      <c r="I132" s="42">
        <f t="shared" si="18"/>
        <v>1766</v>
      </c>
      <c r="J132" s="42">
        <f t="shared" si="19"/>
        <v>1644</v>
      </c>
      <c r="K132" s="43">
        <v>129000</v>
      </c>
    </row>
    <row r="133" spans="1:11">
      <c r="A133" s="42">
        <f t="shared" ref="A133:A196" si="20">ROUNDUP((((K133+(K133*$A$2*$A$3))/($A$3*12))*1.02),0)</f>
        <v>11531</v>
      </c>
      <c r="B133" s="42">
        <f t="shared" ref="B133:B196" si="21">ROUNDUP((((K133+(K133*$B$2*$B$3))/($B$3*12))*1.02),0)</f>
        <v>6006</v>
      </c>
      <c r="C133" s="42">
        <f t="shared" ref="C133:C196" si="22">ROUNDUP((((K133+(K133*$C$2*$C$3))/($C$3*12))*1.02),0)</f>
        <v>4165</v>
      </c>
      <c r="D133" s="42">
        <f t="shared" ref="D133:D196" si="23">ROUNDUP((((K133+(K133*$D$2*$D$3))/($D$3*12))*1.02),0)</f>
        <v>3314</v>
      </c>
      <c r="E133" s="42">
        <f t="shared" ref="E133:E196" si="24">ROUNDUP((((K133+(K133*$E$2*$E$3))/($E$3*12))*1.02),0)</f>
        <v>2762</v>
      </c>
      <c r="F133" s="42">
        <f t="shared" ref="F133:F196" si="25">ROUNDUP((((K133+(K133*$F$2*$F$3))/($F$3*12))*1.02),0)</f>
        <v>2394</v>
      </c>
      <c r="G133" s="42">
        <f t="shared" ref="G133:G196" si="26">ROUNDUP((((K133+(K133*$G$2*$G$3))/($G$3*12))*1.02),0)</f>
        <v>2130</v>
      </c>
      <c r="H133" s="42">
        <f t="shared" ref="H133:H196" si="27">ROUNDUP((((K133+(K133*$H$2*$H$3))/($H$3*12))*1.02),0)</f>
        <v>1933</v>
      </c>
      <c r="I133" s="42">
        <f t="shared" ref="I133:I196" si="28">ROUNDUP((((K133+(K133*$I$2*$I$3))/($I$3*12))*1.02),0)</f>
        <v>1780</v>
      </c>
      <c r="J133" s="42">
        <f t="shared" ref="J133:J196" si="29">ROUNDUP((((K133+(K133*$J$2*$J$3))/($J$3*12))*1.02),0)</f>
        <v>1657</v>
      </c>
      <c r="K133" s="43">
        <v>130000</v>
      </c>
    </row>
    <row r="134" spans="1:11">
      <c r="A134" s="42">
        <f t="shared" si="20"/>
        <v>11620</v>
      </c>
      <c r="B134" s="42">
        <f t="shared" si="21"/>
        <v>6052</v>
      </c>
      <c r="C134" s="42">
        <f t="shared" si="22"/>
        <v>4197</v>
      </c>
      <c r="D134" s="42">
        <f t="shared" si="23"/>
        <v>3340</v>
      </c>
      <c r="E134" s="42">
        <f t="shared" si="24"/>
        <v>2783</v>
      </c>
      <c r="F134" s="42">
        <f t="shared" si="25"/>
        <v>2412</v>
      </c>
      <c r="G134" s="42">
        <f t="shared" si="26"/>
        <v>2147</v>
      </c>
      <c r="H134" s="42">
        <f t="shared" si="27"/>
        <v>1948</v>
      </c>
      <c r="I134" s="42">
        <f t="shared" si="28"/>
        <v>1793</v>
      </c>
      <c r="J134" s="42">
        <f t="shared" si="29"/>
        <v>1670</v>
      </c>
      <c r="K134" s="43">
        <v>131000</v>
      </c>
    </row>
    <row r="135" spans="1:11">
      <c r="A135" s="42">
        <f t="shared" si="20"/>
        <v>11709</v>
      </c>
      <c r="B135" s="42">
        <f t="shared" si="21"/>
        <v>6099</v>
      </c>
      <c r="C135" s="42">
        <f t="shared" si="22"/>
        <v>4229</v>
      </c>
      <c r="D135" s="42">
        <f t="shared" si="23"/>
        <v>3365</v>
      </c>
      <c r="E135" s="42">
        <f t="shared" si="24"/>
        <v>2804</v>
      </c>
      <c r="F135" s="42">
        <f t="shared" si="25"/>
        <v>2430</v>
      </c>
      <c r="G135" s="42">
        <f t="shared" si="26"/>
        <v>2163</v>
      </c>
      <c r="H135" s="42">
        <f t="shared" si="27"/>
        <v>1963</v>
      </c>
      <c r="I135" s="42">
        <f t="shared" si="28"/>
        <v>1807</v>
      </c>
      <c r="J135" s="42">
        <f t="shared" si="29"/>
        <v>1682</v>
      </c>
      <c r="K135" s="43">
        <v>132000</v>
      </c>
    </row>
    <row r="136" spans="1:11">
      <c r="A136" s="42">
        <f t="shared" si="20"/>
        <v>11797</v>
      </c>
      <c r="B136" s="42">
        <f t="shared" si="21"/>
        <v>6145</v>
      </c>
      <c r="C136" s="42">
        <f t="shared" si="22"/>
        <v>4261</v>
      </c>
      <c r="D136" s="42">
        <f t="shared" si="23"/>
        <v>3391</v>
      </c>
      <c r="E136" s="42">
        <f t="shared" si="24"/>
        <v>2826</v>
      </c>
      <c r="F136" s="42">
        <f t="shared" si="25"/>
        <v>2449</v>
      </c>
      <c r="G136" s="42">
        <f t="shared" si="26"/>
        <v>2180</v>
      </c>
      <c r="H136" s="42">
        <f t="shared" si="27"/>
        <v>1978</v>
      </c>
      <c r="I136" s="42">
        <f t="shared" si="28"/>
        <v>1821</v>
      </c>
      <c r="J136" s="42">
        <f t="shared" si="29"/>
        <v>1695</v>
      </c>
      <c r="K136" s="43">
        <v>133000</v>
      </c>
    </row>
    <row r="137" spans="1:11">
      <c r="A137" s="42">
        <f t="shared" si="20"/>
        <v>11886</v>
      </c>
      <c r="B137" s="42">
        <f t="shared" si="21"/>
        <v>6191</v>
      </c>
      <c r="C137" s="42">
        <f t="shared" si="22"/>
        <v>4293</v>
      </c>
      <c r="D137" s="42">
        <f t="shared" si="23"/>
        <v>3416</v>
      </c>
      <c r="E137" s="42">
        <f t="shared" si="24"/>
        <v>2847</v>
      </c>
      <c r="F137" s="42">
        <f t="shared" si="25"/>
        <v>2467</v>
      </c>
      <c r="G137" s="42">
        <f t="shared" si="26"/>
        <v>2196</v>
      </c>
      <c r="H137" s="42">
        <f t="shared" si="27"/>
        <v>1993</v>
      </c>
      <c r="I137" s="42">
        <f t="shared" si="28"/>
        <v>1834</v>
      </c>
      <c r="J137" s="42">
        <f t="shared" si="29"/>
        <v>1708</v>
      </c>
      <c r="K137" s="43">
        <v>134000</v>
      </c>
    </row>
    <row r="138" spans="1:11">
      <c r="A138" s="42">
        <f t="shared" si="20"/>
        <v>11975</v>
      </c>
      <c r="B138" s="42">
        <f t="shared" si="21"/>
        <v>6237</v>
      </c>
      <c r="C138" s="42">
        <f t="shared" si="22"/>
        <v>4325</v>
      </c>
      <c r="D138" s="42">
        <f t="shared" si="23"/>
        <v>3442</v>
      </c>
      <c r="E138" s="42">
        <f t="shared" si="24"/>
        <v>2868</v>
      </c>
      <c r="F138" s="42">
        <f t="shared" si="25"/>
        <v>2486</v>
      </c>
      <c r="G138" s="42">
        <f t="shared" si="26"/>
        <v>2212</v>
      </c>
      <c r="H138" s="42">
        <f t="shared" si="27"/>
        <v>2007</v>
      </c>
      <c r="I138" s="42">
        <f t="shared" si="28"/>
        <v>1848</v>
      </c>
      <c r="J138" s="42">
        <f t="shared" si="29"/>
        <v>1721</v>
      </c>
      <c r="K138" s="43">
        <v>135000</v>
      </c>
    </row>
    <row r="139" spans="1:11">
      <c r="A139" s="42">
        <f t="shared" si="20"/>
        <v>12063</v>
      </c>
      <c r="B139" s="42">
        <f t="shared" si="21"/>
        <v>6283</v>
      </c>
      <c r="C139" s="42">
        <f t="shared" si="22"/>
        <v>4357</v>
      </c>
      <c r="D139" s="42">
        <f t="shared" si="23"/>
        <v>3467</v>
      </c>
      <c r="E139" s="42">
        <f t="shared" si="24"/>
        <v>2889</v>
      </c>
      <c r="F139" s="42">
        <f t="shared" si="25"/>
        <v>2504</v>
      </c>
      <c r="G139" s="42">
        <f t="shared" si="26"/>
        <v>2229</v>
      </c>
      <c r="H139" s="42">
        <f t="shared" si="27"/>
        <v>2022</v>
      </c>
      <c r="I139" s="42">
        <f t="shared" si="28"/>
        <v>1862</v>
      </c>
      <c r="J139" s="42">
        <f t="shared" si="29"/>
        <v>1733</v>
      </c>
      <c r="K139" s="43">
        <v>136000</v>
      </c>
    </row>
    <row r="140" spans="1:11">
      <c r="A140" s="42">
        <f t="shared" si="20"/>
        <v>12152</v>
      </c>
      <c r="B140" s="42">
        <f t="shared" si="21"/>
        <v>6330</v>
      </c>
      <c r="C140" s="42">
        <f t="shared" si="22"/>
        <v>4389</v>
      </c>
      <c r="D140" s="42">
        <f t="shared" si="23"/>
        <v>3493</v>
      </c>
      <c r="E140" s="42">
        <f t="shared" si="24"/>
        <v>2911</v>
      </c>
      <c r="F140" s="42">
        <f t="shared" si="25"/>
        <v>2522</v>
      </c>
      <c r="G140" s="42">
        <f t="shared" si="26"/>
        <v>2245</v>
      </c>
      <c r="H140" s="42">
        <f t="shared" si="27"/>
        <v>2037</v>
      </c>
      <c r="I140" s="42">
        <f t="shared" si="28"/>
        <v>1875</v>
      </c>
      <c r="J140" s="42">
        <f t="shared" si="29"/>
        <v>1746</v>
      </c>
      <c r="K140" s="43">
        <v>137000</v>
      </c>
    </row>
    <row r="141" spans="1:11">
      <c r="A141" s="42">
        <f t="shared" si="20"/>
        <v>12241</v>
      </c>
      <c r="B141" s="42">
        <f t="shared" si="21"/>
        <v>6376</v>
      </c>
      <c r="C141" s="42">
        <f t="shared" si="22"/>
        <v>4421</v>
      </c>
      <c r="D141" s="42">
        <f t="shared" si="23"/>
        <v>3518</v>
      </c>
      <c r="E141" s="42">
        <f t="shared" si="24"/>
        <v>2932</v>
      </c>
      <c r="F141" s="42">
        <f t="shared" si="25"/>
        <v>2541</v>
      </c>
      <c r="G141" s="42">
        <f t="shared" si="26"/>
        <v>2262</v>
      </c>
      <c r="H141" s="42">
        <f t="shared" si="27"/>
        <v>2052</v>
      </c>
      <c r="I141" s="42">
        <f t="shared" si="28"/>
        <v>1889</v>
      </c>
      <c r="J141" s="42">
        <f t="shared" si="29"/>
        <v>1759</v>
      </c>
      <c r="K141" s="43">
        <v>138000</v>
      </c>
    </row>
    <row r="142" spans="1:11">
      <c r="A142" s="42">
        <f t="shared" si="20"/>
        <v>12329</v>
      </c>
      <c r="B142" s="42">
        <f t="shared" si="21"/>
        <v>6422</v>
      </c>
      <c r="C142" s="42">
        <f t="shared" si="22"/>
        <v>4453</v>
      </c>
      <c r="D142" s="42">
        <f t="shared" si="23"/>
        <v>3544</v>
      </c>
      <c r="E142" s="42">
        <f t="shared" si="24"/>
        <v>2953</v>
      </c>
      <c r="F142" s="42">
        <f t="shared" si="25"/>
        <v>2559</v>
      </c>
      <c r="G142" s="42">
        <f t="shared" si="26"/>
        <v>2278</v>
      </c>
      <c r="H142" s="42">
        <f t="shared" si="27"/>
        <v>2067</v>
      </c>
      <c r="I142" s="42">
        <f t="shared" si="28"/>
        <v>1903</v>
      </c>
      <c r="J142" s="42">
        <f t="shared" si="29"/>
        <v>1772</v>
      </c>
      <c r="K142" s="43">
        <v>139000</v>
      </c>
    </row>
    <row r="143" spans="1:11">
      <c r="A143" s="42">
        <f t="shared" si="20"/>
        <v>12418</v>
      </c>
      <c r="B143" s="42">
        <f t="shared" si="21"/>
        <v>6468</v>
      </c>
      <c r="C143" s="42">
        <f t="shared" si="22"/>
        <v>4485</v>
      </c>
      <c r="D143" s="42">
        <f t="shared" si="23"/>
        <v>3569</v>
      </c>
      <c r="E143" s="42">
        <f t="shared" si="24"/>
        <v>2974</v>
      </c>
      <c r="F143" s="42">
        <f t="shared" si="25"/>
        <v>2578</v>
      </c>
      <c r="G143" s="42">
        <f t="shared" si="26"/>
        <v>2294</v>
      </c>
      <c r="H143" s="42">
        <f t="shared" si="27"/>
        <v>2082</v>
      </c>
      <c r="I143" s="42">
        <f t="shared" si="28"/>
        <v>1917</v>
      </c>
      <c r="J143" s="42">
        <f t="shared" si="29"/>
        <v>1784</v>
      </c>
      <c r="K143" s="43">
        <v>140000</v>
      </c>
    </row>
    <row r="144" spans="1:11">
      <c r="A144" s="42">
        <f t="shared" si="20"/>
        <v>12507</v>
      </c>
      <c r="B144" s="42">
        <f t="shared" si="21"/>
        <v>6514</v>
      </c>
      <c r="C144" s="42">
        <f t="shared" si="22"/>
        <v>4517</v>
      </c>
      <c r="D144" s="42">
        <f t="shared" si="23"/>
        <v>3595</v>
      </c>
      <c r="E144" s="42">
        <f t="shared" si="24"/>
        <v>2996</v>
      </c>
      <c r="F144" s="42">
        <f t="shared" si="25"/>
        <v>2596</v>
      </c>
      <c r="G144" s="42">
        <f t="shared" si="26"/>
        <v>2311</v>
      </c>
      <c r="H144" s="42">
        <f t="shared" si="27"/>
        <v>2097</v>
      </c>
      <c r="I144" s="42">
        <f t="shared" si="28"/>
        <v>1930</v>
      </c>
      <c r="J144" s="42">
        <f t="shared" si="29"/>
        <v>1797</v>
      </c>
      <c r="K144" s="43">
        <v>141000</v>
      </c>
    </row>
    <row r="145" spans="1:11">
      <c r="A145" s="42">
        <f t="shared" si="20"/>
        <v>12596</v>
      </c>
      <c r="B145" s="42">
        <f t="shared" si="21"/>
        <v>6561</v>
      </c>
      <c r="C145" s="42">
        <f t="shared" si="22"/>
        <v>4549</v>
      </c>
      <c r="D145" s="42">
        <f t="shared" si="23"/>
        <v>3620</v>
      </c>
      <c r="E145" s="42">
        <f t="shared" si="24"/>
        <v>3017</v>
      </c>
      <c r="F145" s="42">
        <f t="shared" si="25"/>
        <v>2614</v>
      </c>
      <c r="G145" s="42">
        <f t="shared" si="26"/>
        <v>2327</v>
      </c>
      <c r="H145" s="42">
        <f t="shared" si="27"/>
        <v>2112</v>
      </c>
      <c r="I145" s="42">
        <f t="shared" si="28"/>
        <v>1944</v>
      </c>
      <c r="J145" s="42">
        <f t="shared" si="29"/>
        <v>1810</v>
      </c>
      <c r="K145" s="43">
        <v>142000</v>
      </c>
    </row>
    <row r="146" spans="1:11">
      <c r="A146" s="42">
        <f t="shared" si="20"/>
        <v>12684</v>
      </c>
      <c r="B146" s="42">
        <f t="shared" si="21"/>
        <v>6607</v>
      </c>
      <c r="C146" s="42">
        <f t="shared" si="22"/>
        <v>4581</v>
      </c>
      <c r="D146" s="42">
        <f t="shared" si="23"/>
        <v>3646</v>
      </c>
      <c r="E146" s="42">
        <f t="shared" si="24"/>
        <v>3038</v>
      </c>
      <c r="F146" s="42">
        <f t="shared" si="25"/>
        <v>2633</v>
      </c>
      <c r="G146" s="42">
        <f t="shared" si="26"/>
        <v>2343</v>
      </c>
      <c r="H146" s="42">
        <f t="shared" si="27"/>
        <v>2126</v>
      </c>
      <c r="I146" s="42">
        <f t="shared" si="28"/>
        <v>1958</v>
      </c>
      <c r="J146" s="42">
        <f t="shared" si="29"/>
        <v>1823</v>
      </c>
      <c r="K146" s="43">
        <v>143000</v>
      </c>
    </row>
    <row r="147" spans="1:11">
      <c r="A147" s="42">
        <f t="shared" si="20"/>
        <v>12773</v>
      </c>
      <c r="B147" s="42">
        <f t="shared" si="21"/>
        <v>6653</v>
      </c>
      <c r="C147" s="42">
        <f t="shared" si="22"/>
        <v>4613</v>
      </c>
      <c r="D147" s="42">
        <f t="shared" si="23"/>
        <v>3671</v>
      </c>
      <c r="E147" s="42">
        <f t="shared" si="24"/>
        <v>3059</v>
      </c>
      <c r="F147" s="42">
        <f t="shared" si="25"/>
        <v>2651</v>
      </c>
      <c r="G147" s="42">
        <f t="shared" si="26"/>
        <v>2360</v>
      </c>
      <c r="H147" s="42">
        <f t="shared" si="27"/>
        <v>2141</v>
      </c>
      <c r="I147" s="42">
        <f t="shared" si="28"/>
        <v>1971</v>
      </c>
      <c r="J147" s="42">
        <f t="shared" si="29"/>
        <v>1835</v>
      </c>
      <c r="K147" s="43">
        <v>144000</v>
      </c>
    </row>
    <row r="148" spans="1:11">
      <c r="A148" s="42">
        <f t="shared" si="20"/>
        <v>12862</v>
      </c>
      <c r="B148" s="42">
        <f t="shared" si="21"/>
        <v>6699</v>
      </c>
      <c r="C148" s="42">
        <f t="shared" si="22"/>
        <v>4645</v>
      </c>
      <c r="D148" s="42">
        <f t="shared" si="23"/>
        <v>3697</v>
      </c>
      <c r="E148" s="42">
        <f t="shared" si="24"/>
        <v>3081</v>
      </c>
      <c r="F148" s="42">
        <f t="shared" si="25"/>
        <v>2670</v>
      </c>
      <c r="G148" s="42">
        <f t="shared" si="26"/>
        <v>2376</v>
      </c>
      <c r="H148" s="42">
        <f t="shared" si="27"/>
        <v>2156</v>
      </c>
      <c r="I148" s="42">
        <f t="shared" si="28"/>
        <v>1985</v>
      </c>
      <c r="J148" s="42">
        <f t="shared" si="29"/>
        <v>1848</v>
      </c>
      <c r="K148" s="43">
        <v>145000</v>
      </c>
    </row>
    <row r="149" spans="1:11">
      <c r="A149" s="42">
        <f t="shared" si="20"/>
        <v>12950</v>
      </c>
      <c r="B149" s="42">
        <f t="shared" si="21"/>
        <v>6745</v>
      </c>
      <c r="C149" s="42">
        <f t="shared" si="22"/>
        <v>4677</v>
      </c>
      <c r="D149" s="42">
        <f t="shared" si="23"/>
        <v>3722</v>
      </c>
      <c r="E149" s="42">
        <f t="shared" si="24"/>
        <v>3102</v>
      </c>
      <c r="F149" s="42">
        <f t="shared" si="25"/>
        <v>2688</v>
      </c>
      <c r="G149" s="42">
        <f t="shared" si="26"/>
        <v>2393</v>
      </c>
      <c r="H149" s="42">
        <f t="shared" si="27"/>
        <v>2171</v>
      </c>
      <c r="I149" s="42">
        <f t="shared" si="28"/>
        <v>1999</v>
      </c>
      <c r="J149" s="42">
        <f t="shared" si="29"/>
        <v>1861</v>
      </c>
      <c r="K149" s="43">
        <v>146000</v>
      </c>
    </row>
    <row r="150" spans="1:11">
      <c r="A150" s="42">
        <f t="shared" si="20"/>
        <v>13039</v>
      </c>
      <c r="B150" s="42">
        <f t="shared" si="21"/>
        <v>6792</v>
      </c>
      <c r="C150" s="42">
        <f t="shared" si="22"/>
        <v>4709</v>
      </c>
      <c r="D150" s="42">
        <f t="shared" si="23"/>
        <v>3748</v>
      </c>
      <c r="E150" s="42">
        <f t="shared" si="24"/>
        <v>3123</v>
      </c>
      <c r="F150" s="42">
        <f t="shared" si="25"/>
        <v>2707</v>
      </c>
      <c r="G150" s="42">
        <f t="shared" si="26"/>
        <v>2409</v>
      </c>
      <c r="H150" s="42">
        <f t="shared" si="27"/>
        <v>2186</v>
      </c>
      <c r="I150" s="42">
        <f t="shared" si="28"/>
        <v>2012</v>
      </c>
      <c r="J150" s="42">
        <f t="shared" si="29"/>
        <v>1874</v>
      </c>
      <c r="K150" s="43">
        <v>147000</v>
      </c>
    </row>
    <row r="151" spans="1:11">
      <c r="A151" s="42">
        <f t="shared" si="20"/>
        <v>13128</v>
      </c>
      <c r="B151" s="42">
        <f t="shared" si="21"/>
        <v>6838</v>
      </c>
      <c r="C151" s="42">
        <f t="shared" si="22"/>
        <v>4741</v>
      </c>
      <c r="D151" s="42">
        <f t="shared" si="23"/>
        <v>3773</v>
      </c>
      <c r="E151" s="42">
        <f t="shared" si="24"/>
        <v>3144</v>
      </c>
      <c r="F151" s="42">
        <f t="shared" si="25"/>
        <v>2725</v>
      </c>
      <c r="G151" s="42">
        <f t="shared" si="26"/>
        <v>2425</v>
      </c>
      <c r="H151" s="42">
        <f t="shared" si="27"/>
        <v>2201</v>
      </c>
      <c r="I151" s="42">
        <f t="shared" si="28"/>
        <v>2026</v>
      </c>
      <c r="J151" s="42">
        <f t="shared" si="29"/>
        <v>1886</v>
      </c>
      <c r="K151" s="43">
        <v>148000</v>
      </c>
    </row>
    <row r="152" spans="1:11">
      <c r="A152" s="42">
        <f t="shared" si="20"/>
        <v>13216</v>
      </c>
      <c r="B152" s="42">
        <f t="shared" si="21"/>
        <v>6884</v>
      </c>
      <c r="C152" s="42">
        <f t="shared" si="22"/>
        <v>4773</v>
      </c>
      <c r="D152" s="42">
        <f t="shared" si="23"/>
        <v>3799</v>
      </c>
      <c r="E152" s="42">
        <f t="shared" si="24"/>
        <v>3165</v>
      </c>
      <c r="F152" s="42">
        <f t="shared" si="25"/>
        <v>2743</v>
      </c>
      <c r="G152" s="42">
        <f t="shared" si="26"/>
        <v>2442</v>
      </c>
      <c r="H152" s="42">
        <f t="shared" si="27"/>
        <v>2216</v>
      </c>
      <c r="I152" s="42">
        <f t="shared" si="28"/>
        <v>2040</v>
      </c>
      <c r="J152" s="42">
        <f t="shared" si="29"/>
        <v>1899</v>
      </c>
      <c r="K152" s="43">
        <v>149000</v>
      </c>
    </row>
    <row r="153" spans="1:11">
      <c r="A153" s="42">
        <f t="shared" si="20"/>
        <v>13305</v>
      </c>
      <c r="B153" s="42">
        <f t="shared" si="21"/>
        <v>6930</v>
      </c>
      <c r="C153" s="42">
        <f t="shared" si="22"/>
        <v>4805</v>
      </c>
      <c r="D153" s="42">
        <f t="shared" si="23"/>
        <v>3824</v>
      </c>
      <c r="E153" s="42">
        <f t="shared" si="24"/>
        <v>3187</v>
      </c>
      <c r="F153" s="42">
        <f t="shared" si="25"/>
        <v>2762</v>
      </c>
      <c r="G153" s="42">
        <f t="shared" si="26"/>
        <v>2458</v>
      </c>
      <c r="H153" s="42">
        <f t="shared" si="27"/>
        <v>2230</v>
      </c>
      <c r="I153" s="42">
        <f t="shared" si="28"/>
        <v>2053</v>
      </c>
      <c r="J153" s="42">
        <f t="shared" si="29"/>
        <v>1912</v>
      </c>
      <c r="K153" s="43">
        <v>150000</v>
      </c>
    </row>
    <row r="154" spans="1:11">
      <c r="A154" s="42">
        <f t="shared" si="20"/>
        <v>13394</v>
      </c>
      <c r="B154" s="42">
        <f t="shared" si="21"/>
        <v>6976</v>
      </c>
      <c r="C154" s="42">
        <f t="shared" si="22"/>
        <v>4837</v>
      </c>
      <c r="D154" s="42">
        <f t="shared" si="23"/>
        <v>3850</v>
      </c>
      <c r="E154" s="42">
        <f t="shared" si="24"/>
        <v>3208</v>
      </c>
      <c r="F154" s="42">
        <f t="shared" si="25"/>
        <v>2780</v>
      </c>
      <c r="G154" s="42">
        <f t="shared" si="26"/>
        <v>2475</v>
      </c>
      <c r="H154" s="42">
        <f t="shared" si="27"/>
        <v>2245</v>
      </c>
      <c r="I154" s="42">
        <f t="shared" si="28"/>
        <v>2067</v>
      </c>
      <c r="J154" s="42">
        <f t="shared" si="29"/>
        <v>1924</v>
      </c>
      <c r="K154" s="43">
        <v>151000</v>
      </c>
    </row>
    <row r="155" spans="1:11">
      <c r="A155" s="42">
        <f t="shared" si="20"/>
        <v>13483</v>
      </c>
      <c r="B155" s="42">
        <f t="shared" si="21"/>
        <v>7023</v>
      </c>
      <c r="C155" s="42">
        <f t="shared" si="22"/>
        <v>4869</v>
      </c>
      <c r="D155" s="42">
        <f t="shared" si="23"/>
        <v>3875</v>
      </c>
      <c r="E155" s="42">
        <f t="shared" si="24"/>
        <v>3229</v>
      </c>
      <c r="F155" s="42">
        <f t="shared" si="25"/>
        <v>2799</v>
      </c>
      <c r="G155" s="42">
        <f t="shared" si="26"/>
        <v>2491</v>
      </c>
      <c r="H155" s="42">
        <f t="shared" si="27"/>
        <v>2260</v>
      </c>
      <c r="I155" s="42">
        <f t="shared" si="28"/>
        <v>2081</v>
      </c>
      <c r="J155" s="42">
        <f t="shared" si="29"/>
        <v>1937</v>
      </c>
      <c r="K155" s="43">
        <v>152000</v>
      </c>
    </row>
    <row r="156" spans="1:11">
      <c r="A156" s="42">
        <f t="shared" si="20"/>
        <v>13571</v>
      </c>
      <c r="B156" s="42">
        <f t="shared" si="21"/>
        <v>7069</v>
      </c>
      <c r="C156" s="42">
        <f t="shared" si="22"/>
        <v>4901</v>
      </c>
      <c r="D156" s="42">
        <f t="shared" si="23"/>
        <v>3901</v>
      </c>
      <c r="E156" s="42">
        <f t="shared" si="24"/>
        <v>3250</v>
      </c>
      <c r="F156" s="42">
        <f t="shared" si="25"/>
        <v>2817</v>
      </c>
      <c r="G156" s="42">
        <f t="shared" si="26"/>
        <v>2507</v>
      </c>
      <c r="H156" s="42">
        <f t="shared" si="27"/>
        <v>2275</v>
      </c>
      <c r="I156" s="42">
        <f t="shared" si="28"/>
        <v>2094</v>
      </c>
      <c r="J156" s="42">
        <f t="shared" si="29"/>
        <v>1950</v>
      </c>
      <c r="K156" s="43">
        <v>153000</v>
      </c>
    </row>
    <row r="157" spans="1:11">
      <c r="A157" s="42">
        <f t="shared" si="20"/>
        <v>13660</v>
      </c>
      <c r="B157" s="42">
        <f t="shared" si="21"/>
        <v>7115</v>
      </c>
      <c r="C157" s="42">
        <f t="shared" si="22"/>
        <v>4933</v>
      </c>
      <c r="D157" s="42">
        <f t="shared" si="23"/>
        <v>3926</v>
      </c>
      <c r="E157" s="42">
        <f t="shared" si="24"/>
        <v>3272</v>
      </c>
      <c r="F157" s="42">
        <f t="shared" si="25"/>
        <v>2835</v>
      </c>
      <c r="G157" s="42">
        <f t="shared" si="26"/>
        <v>2524</v>
      </c>
      <c r="H157" s="42">
        <f t="shared" si="27"/>
        <v>2290</v>
      </c>
      <c r="I157" s="42">
        <f t="shared" si="28"/>
        <v>2108</v>
      </c>
      <c r="J157" s="42">
        <f t="shared" si="29"/>
        <v>1963</v>
      </c>
      <c r="K157" s="43">
        <v>154000</v>
      </c>
    </row>
    <row r="158" spans="1:11">
      <c r="A158" s="42">
        <f t="shared" si="20"/>
        <v>13749</v>
      </c>
      <c r="B158" s="42">
        <f t="shared" si="21"/>
        <v>7161</v>
      </c>
      <c r="C158" s="42">
        <f t="shared" si="22"/>
        <v>4965</v>
      </c>
      <c r="D158" s="42">
        <f t="shared" si="23"/>
        <v>3952</v>
      </c>
      <c r="E158" s="42">
        <f t="shared" si="24"/>
        <v>3293</v>
      </c>
      <c r="F158" s="42">
        <f t="shared" si="25"/>
        <v>2854</v>
      </c>
      <c r="G158" s="42">
        <f t="shared" si="26"/>
        <v>2540</v>
      </c>
      <c r="H158" s="42">
        <f t="shared" si="27"/>
        <v>2305</v>
      </c>
      <c r="I158" s="42">
        <f t="shared" si="28"/>
        <v>2122</v>
      </c>
      <c r="J158" s="42">
        <f t="shared" si="29"/>
        <v>1975</v>
      </c>
      <c r="K158" s="43">
        <v>155000</v>
      </c>
    </row>
    <row r="159" spans="1:11">
      <c r="A159" s="42">
        <f t="shared" si="20"/>
        <v>13837</v>
      </c>
      <c r="B159" s="42">
        <f t="shared" si="21"/>
        <v>7207</v>
      </c>
      <c r="C159" s="42">
        <f t="shared" si="22"/>
        <v>4997</v>
      </c>
      <c r="D159" s="42">
        <f t="shared" si="23"/>
        <v>3977</v>
      </c>
      <c r="E159" s="42">
        <f t="shared" si="24"/>
        <v>3314</v>
      </c>
      <c r="F159" s="42">
        <f t="shared" si="25"/>
        <v>2872</v>
      </c>
      <c r="G159" s="42">
        <f t="shared" si="26"/>
        <v>2556</v>
      </c>
      <c r="H159" s="42">
        <f t="shared" si="27"/>
        <v>2320</v>
      </c>
      <c r="I159" s="42">
        <f t="shared" si="28"/>
        <v>2136</v>
      </c>
      <c r="J159" s="42">
        <f t="shared" si="29"/>
        <v>1988</v>
      </c>
      <c r="K159" s="43">
        <v>156000</v>
      </c>
    </row>
    <row r="160" spans="1:11">
      <c r="A160" s="42">
        <f t="shared" si="20"/>
        <v>13926</v>
      </c>
      <c r="B160" s="42">
        <f t="shared" si="21"/>
        <v>7254</v>
      </c>
      <c r="C160" s="42">
        <f t="shared" si="22"/>
        <v>5029</v>
      </c>
      <c r="D160" s="42">
        <f t="shared" si="23"/>
        <v>4003</v>
      </c>
      <c r="E160" s="42">
        <f t="shared" si="24"/>
        <v>3335</v>
      </c>
      <c r="F160" s="42">
        <f t="shared" si="25"/>
        <v>2891</v>
      </c>
      <c r="G160" s="42">
        <f t="shared" si="26"/>
        <v>2573</v>
      </c>
      <c r="H160" s="42">
        <f t="shared" si="27"/>
        <v>2335</v>
      </c>
      <c r="I160" s="42">
        <f t="shared" si="28"/>
        <v>2149</v>
      </c>
      <c r="J160" s="42">
        <f t="shared" si="29"/>
        <v>2001</v>
      </c>
      <c r="K160" s="43">
        <v>157000</v>
      </c>
    </row>
    <row r="161" spans="1:11">
      <c r="A161" s="42">
        <f t="shared" si="20"/>
        <v>14015</v>
      </c>
      <c r="B161" s="42">
        <f t="shared" si="21"/>
        <v>7300</v>
      </c>
      <c r="C161" s="42">
        <f t="shared" si="22"/>
        <v>5061</v>
      </c>
      <c r="D161" s="42">
        <f t="shared" si="23"/>
        <v>4028</v>
      </c>
      <c r="E161" s="42">
        <f t="shared" si="24"/>
        <v>3357</v>
      </c>
      <c r="F161" s="42">
        <f t="shared" si="25"/>
        <v>2909</v>
      </c>
      <c r="G161" s="42">
        <f t="shared" si="26"/>
        <v>2589</v>
      </c>
      <c r="H161" s="42">
        <f t="shared" si="27"/>
        <v>2349</v>
      </c>
      <c r="I161" s="42">
        <f t="shared" si="28"/>
        <v>2163</v>
      </c>
      <c r="J161" s="42">
        <f t="shared" si="29"/>
        <v>2014</v>
      </c>
      <c r="K161" s="43">
        <v>158000</v>
      </c>
    </row>
    <row r="162" spans="1:11">
      <c r="A162" s="42">
        <f t="shared" si="20"/>
        <v>14103</v>
      </c>
      <c r="B162" s="42">
        <f t="shared" si="21"/>
        <v>7346</v>
      </c>
      <c r="C162" s="42">
        <f t="shared" si="22"/>
        <v>5093</v>
      </c>
      <c r="D162" s="42">
        <f t="shared" si="23"/>
        <v>4054</v>
      </c>
      <c r="E162" s="42">
        <f t="shared" si="24"/>
        <v>3378</v>
      </c>
      <c r="F162" s="42">
        <f t="shared" si="25"/>
        <v>2927</v>
      </c>
      <c r="G162" s="42">
        <f t="shared" si="26"/>
        <v>2606</v>
      </c>
      <c r="H162" s="42">
        <f t="shared" si="27"/>
        <v>2364</v>
      </c>
      <c r="I162" s="42">
        <f t="shared" si="28"/>
        <v>2177</v>
      </c>
      <c r="J162" s="42">
        <f t="shared" si="29"/>
        <v>2026</v>
      </c>
      <c r="K162" s="43">
        <v>159000</v>
      </c>
    </row>
    <row r="163" spans="1:11">
      <c r="A163" s="42">
        <f t="shared" si="20"/>
        <v>14192</v>
      </c>
      <c r="B163" s="42">
        <f t="shared" si="21"/>
        <v>7392</v>
      </c>
      <c r="C163" s="42">
        <f t="shared" si="22"/>
        <v>5125</v>
      </c>
      <c r="D163" s="42">
        <f t="shared" si="23"/>
        <v>4079</v>
      </c>
      <c r="E163" s="42">
        <f t="shared" si="24"/>
        <v>3399</v>
      </c>
      <c r="F163" s="42">
        <f t="shared" si="25"/>
        <v>2946</v>
      </c>
      <c r="G163" s="42">
        <f t="shared" si="26"/>
        <v>2622</v>
      </c>
      <c r="H163" s="42">
        <f t="shared" si="27"/>
        <v>2379</v>
      </c>
      <c r="I163" s="42">
        <f t="shared" si="28"/>
        <v>2190</v>
      </c>
      <c r="J163" s="42">
        <f t="shared" si="29"/>
        <v>2039</v>
      </c>
      <c r="K163" s="43">
        <v>160000</v>
      </c>
    </row>
    <row r="164" spans="1:11">
      <c r="A164" s="42">
        <f t="shared" si="20"/>
        <v>14281</v>
      </c>
      <c r="B164" s="42">
        <f t="shared" si="21"/>
        <v>7438</v>
      </c>
      <c r="C164" s="42">
        <f t="shared" si="22"/>
        <v>5157</v>
      </c>
      <c r="D164" s="42">
        <f t="shared" si="23"/>
        <v>4105</v>
      </c>
      <c r="E164" s="42">
        <f t="shared" si="24"/>
        <v>3420</v>
      </c>
      <c r="F164" s="42">
        <f t="shared" si="25"/>
        <v>2964</v>
      </c>
      <c r="G164" s="42">
        <f t="shared" si="26"/>
        <v>2638</v>
      </c>
      <c r="H164" s="42">
        <f t="shared" si="27"/>
        <v>2394</v>
      </c>
      <c r="I164" s="42">
        <f t="shared" si="28"/>
        <v>2204</v>
      </c>
      <c r="J164" s="42">
        <f t="shared" si="29"/>
        <v>2052</v>
      </c>
      <c r="K164" s="43">
        <v>161000</v>
      </c>
    </row>
    <row r="165" spans="1:11">
      <c r="A165" s="42">
        <f t="shared" si="20"/>
        <v>14369</v>
      </c>
      <c r="B165" s="42">
        <f t="shared" si="21"/>
        <v>7484</v>
      </c>
      <c r="C165" s="42">
        <f t="shared" si="22"/>
        <v>5189</v>
      </c>
      <c r="D165" s="42">
        <f t="shared" si="23"/>
        <v>4130</v>
      </c>
      <c r="E165" s="42">
        <f t="shared" si="24"/>
        <v>3442</v>
      </c>
      <c r="F165" s="42">
        <f t="shared" si="25"/>
        <v>2983</v>
      </c>
      <c r="G165" s="42">
        <f t="shared" si="26"/>
        <v>2655</v>
      </c>
      <c r="H165" s="42">
        <f t="shared" si="27"/>
        <v>2409</v>
      </c>
      <c r="I165" s="42">
        <f t="shared" si="28"/>
        <v>2218</v>
      </c>
      <c r="J165" s="42">
        <f t="shared" si="29"/>
        <v>2065</v>
      </c>
      <c r="K165" s="43">
        <v>162000</v>
      </c>
    </row>
    <row r="166" spans="1:11">
      <c r="A166" s="42">
        <f t="shared" si="20"/>
        <v>14458</v>
      </c>
      <c r="B166" s="42">
        <f t="shared" si="21"/>
        <v>7531</v>
      </c>
      <c r="C166" s="42">
        <f t="shared" si="22"/>
        <v>5222</v>
      </c>
      <c r="D166" s="42">
        <f t="shared" si="23"/>
        <v>4156</v>
      </c>
      <c r="E166" s="42">
        <f t="shared" si="24"/>
        <v>3463</v>
      </c>
      <c r="F166" s="42">
        <f t="shared" si="25"/>
        <v>3001</v>
      </c>
      <c r="G166" s="42">
        <f t="shared" si="26"/>
        <v>2671</v>
      </c>
      <c r="H166" s="42">
        <f t="shared" si="27"/>
        <v>2424</v>
      </c>
      <c r="I166" s="42">
        <f t="shared" si="28"/>
        <v>2231</v>
      </c>
      <c r="J166" s="42">
        <f t="shared" si="29"/>
        <v>2077</v>
      </c>
      <c r="K166" s="43">
        <v>163000</v>
      </c>
    </row>
    <row r="167" spans="1:11">
      <c r="A167" s="42">
        <f t="shared" si="20"/>
        <v>14547</v>
      </c>
      <c r="B167" s="42">
        <f t="shared" si="21"/>
        <v>7577</v>
      </c>
      <c r="C167" s="42">
        <f t="shared" si="22"/>
        <v>5254</v>
      </c>
      <c r="D167" s="42">
        <f t="shared" si="23"/>
        <v>4181</v>
      </c>
      <c r="E167" s="42">
        <f t="shared" si="24"/>
        <v>3484</v>
      </c>
      <c r="F167" s="42">
        <f t="shared" si="25"/>
        <v>3019</v>
      </c>
      <c r="G167" s="42">
        <f t="shared" si="26"/>
        <v>2688</v>
      </c>
      <c r="H167" s="42">
        <f t="shared" si="27"/>
        <v>2439</v>
      </c>
      <c r="I167" s="42">
        <f t="shared" si="28"/>
        <v>2245</v>
      </c>
      <c r="J167" s="42">
        <f t="shared" si="29"/>
        <v>2090</v>
      </c>
      <c r="K167" s="43">
        <v>164000</v>
      </c>
    </row>
    <row r="168" spans="1:11">
      <c r="A168" s="42">
        <f t="shared" si="20"/>
        <v>14636</v>
      </c>
      <c r="B168" s="42">
        <f t="shared" si="21"/>
        <v>7623</v>
      </c>
      <c r="C168" s="42">
        <f t="shared" si="22"/>
        <v>5286</v>
      </c>
      <c r="D168" s="42">
        <f t="shared" si="23"/>
        <v>4207</v>
      </c>
      <c r="E168" s="42">
        <f t="shared" si="24"/>
        <v>3505</v>
      </c>
      <c r="F168" s="42">
        <f t="shared" si="25"/>
        <v>3038</v>
      </c>
      <c r="G168" s="42">
        <f t="shared" si="26"/>
        <v>2704</v>
      </c>
      <c r="H168" s="42">
        <f t="shared" si="27"/>
        <v>2453</v>
      </c>
      <c r="I168" s="42">
        <f t="shared" si="28"/>
        <v>2259</v>
      </c>
      <c r="J168" s="42">
        <f t="shared" si="29"/>
        <v>2103</v>
      </c>
      <c r="K168" s="43">
        <v>165000</v>
      </c>
    </row>
    <row r="169" spans="1:11">
      <c r="A169" s="42">
        <f t="shared" si="20"/>
        <v>14724</v>
      </c>
      <c r="B169" s="42">
        <f t="shared" si="21"/>
        <v>7669</v>
      </c>
      <c r="C169" s="42">
        <f t="shared" si="22"/>
        <v>5318</v>
      </c>
      <c r="D169" s="42">
        <f t="shared" si="23"/>
        <v>4232</v>
      </c>
      <c r="E169" s="42">
        <f t="shared" si="24"/>
        <v>3527</v>
      </c>
      <c r="F169" s="42">
        <f t="shared" si="25"/>
        <v>3056</v>
      </c>
      <c r="G169" s="42">
        <f t="shared" si="26"/>
        <v>2720</v>
      </c>
      <c r="H169" s="42">
        <f t="shared" si="27"/>
        <v>2468</v>
      </c>
      <c r="I169" s="42">
        <f t="shared" si="28"/>
        <v>2272</v>
      </c>
      <c r="J169" s="42">
        <f t="shared" si="29"/>
        <v>2116</v>
      </c>
      <c r="K169" s="43">
        <v>166000</v>
      </c>
    </row>
    <row r="170" spans="1:11">
      <c r="A170" s="42">
        <f t="shared" si="20"/>
        <v>14813</v>
      </c>
      <c r="B170" s="42">
        <f t="shared" si="21"/>
        <v>7715</v>
      </c>
      <c r="C170" s="42">
        <f t="shared" si="22"/>
        <v>5350</v>
      </c>
      <c r="D170" s="42">
        <f t="shared" si="23"/>
        <v>4258</v>
      </c>
      <c r="E170" s="42">
        <f t="shared" si="24"/>
        <v>3548</v>
      </c>
      <c r="F170" s="42">
        <f t="shared" si="25"/>
        <v>3075</v>
      </c>
      <c r="G170" s="42">
        <f t="shared" si="26"/>
        <v>2737</v>
      </c>
      <c r="H170" s="42">
        <f t="shared" si="27"/>
        <v>2483</v>
      </c>
      <c r="I170" s="42">
        <f t="shared" si="28"/>
        <v>2286</v>
      </c>
      <c r="J170" s="42">
        <f t="shared" si="29"/>
        <v>2128</v>
      </c>
      <c r="K170" s="43">
        <v>167000</v>
      </c>
    </row>
    <row r="171" spans="1:11">
      <c r="A171" s="42">
        <f t="shared" si="20"/>
        <v>14902</v>
      </c>
      <c r="B171" s="42">
        <f t="shared" si="21"/>
        <v>7762</v>
      </c>
      <c r="C171" s="42">
        <f t="shared" si="22"/>
        <v>5382</v>
      </c>
      <c r="D171" s="42">
        <f t="shared" si="23"/>
        <v>4283</v>
      </c>
      <c r="E171" s="42">
        <f t="shared" si="24"/>
        <v>3569</v>
      </c>
      <c r="F171" s="42">
        <f t="shared" si="25"/>
        <v>3093</v>
      </c>
      <c r="G171" s="42">
        <f t="shared" si="26"/>
        <v>2753</v>
      </c>
      <c r="H171" s="42">
        <f t="shared" si="27"/>
        <v>2498</v>
      </c>
      <c r="I171" s="42">
        <f t="shared" si="28"/>
        <v>2300</v>
      </c>
      <c r="J171" s="42">
        <f t="shared" si="29"/>
        <v>2141</v>
      </c>
      <c r="K171" s="43">
        <v>168000</v>
      </c>
    </row>
    <row r="172" spans="1:11">
      <c r="A172" s="42">
        <f t="shared" si="20"/>
        <v>14990</v>
      </c>
      <c r="B172" s="42">
        <f t="shared" si="21"/>
        <v>7808</v>
      </c>
      <c r="C172" s="42">
        <f t="shared" si="22"/>
        <v>5414</v>
      </c>
      <c r="D172" s="42">
        <f t="shared" si="23"/>
        <v>4309</v>
      </c>
      <c r="E172" s="42">
        <f t="shared" si="24"/>
        <v>3590</v>
      </c>
      <c r="F172" s="42">
        <f t="shared" si="25"/>
        <v>3111</v>
      </c>
      <c r="G172" s="42">
        <f t="shared" si="26"/>
        <v>2769</v>
      </c>
      <c r="H172" s="42">
        <f t="shared" si="27"/>
        <v>2513</v>
      </c>
      <c r="I172" s="42">
        <f t="shared" si="28"/>
        <v>2313</v>
      </c>
      <c r="J172" s="42">
        <f t="shared" si="29"/>
        <v>2154</v>
      </c>
      <c r="K172" s="43">
        <v>169000</v>
      </c>
    </row>
    <row r="173" spans="1:11">
      <c r="A173" s="42">
        <f t="shared" si="20"/>
        <v>15079</v>
      </c>
      <c r="B173" s="42">
        <f t="shared" si="21"/>
        <v>7854</v>
      </c>
      <c r="C173" s="42">
        <f t="shared" si="22"/>
        <v>5446</v>
      </c>
      <c r="D173" s="42">
        <f t="shared" si="23"/>
        <v>4334</v>
      </c>
      <c r="E173" s="42">
        <f t="shared" si="24"/>
        <v>3612</v>
      </c>
      <c r="F173" s="42">
        <f t="shared" si="25"/>
        <v>3130</v>
      </c>
      <c r="G173" s="42">
        <f t="shared" si="26"/>
        <v>2786</v>
      </c>
      <c r="H173" s="42">
        <f t="shared" si="27"/>
        <v>2528</v>
      </c>
      <c r="I173" s="42">
        <f t="shared" si="28"/>
        <v>2327</v>
      </c>
      <c r="J173" s="42">
        <f t="shared" si="29"/>
        <v>2167</v>
      </c>
      <c r="K173" s="43">
        <v>170000</v>
      </c>
    </row>
    <row r="174" spans="1:11">
      <c r="A174" s="42">
        <f t="shared" si="20"/>
        <v>15168</v>
      </c>
      <c r="B174" s="42">
        <f t="shared" si="21"/>
        <v>7900</v>
      </c>
      <c r="C174" s="42">
        <f t="shared" si="22"/>
        <v>5478</v>
      </c>
      <c r="D174" s="42">
        <f t="shared" si="23"/>
        <v>4360</v>
      </c>
      <c r="E174" s="42">
        <f t="shared" si="24"/>
        <v>3633</v>
      </c>
      <c r="F174" s="42">
        <f t="shared" si="25"/>
        <v>3148</v>
      </c>
      <c r="G174" s="42">
        <f t="shared" si="26"/>
        <v>2802</v>
      </c>
      <c r="H174" s="42">
        <f t="shared" si="27"/>
        <v>2543</v>
      </c>
      <c r="I174" s="42">
        <f t="shared" si="28"/>
        <v>2341</v>
      </c>
      <c r="J174" s="42">
        <f t="shared" si="29"/>
        <v>2179</v>
      </c>
      <c r="K174" s="43">
        <v>171000</v>
      </c>
    </row>
    <row r="175" spans="1:11">
      <c r="A175" s="42">
        <f t="shared" si="20"/>
        <v>15256</v>
      </c>
      <c r="B175" s="42">
        <f t="shared" si="21"/>
        <v>7946</v>
      </c>
      <c r="C175" s="42">
        <f t="shared" si="22"/>
        <v>5510</v>
      </c>
      <c r="D175" s="42">
        <f t="shared" si="23"/>
        <v>4385</v>
      </c>
      <c r="E175" s="42">
        <f t="shared" si="24"/>
        <v>3654</v>
      </c>
      <c r="F175" s="42">
        <f t="shared" si="25"/>
        <v>3167</v>
      </c>
      <c r="G175" s="42">
        <f t="shared" si="26"/>
        <v>2819</v>
      </c>
      <c r="H175" s="42">
        <f t="shared" si="27"/>
        <v>2558</v>
      </c>
      <c r="I175" s="42">
        <f t="shared" si="28"/>
        <v>2354</v>
      </c>
      <c r="J175" s="42">
        <f t="shared" si="29"/>
        <v>2192</v>
      </c>
      <c r="K175" s="43">
        <v>172000</v>
      </c>
    </row>
    <row r="176" spans="1:11">
      <c r="A176" s="42">
        <f t="shared" si="20"/>
        <v>15345</v>
      </c>
      <c r="B176" s="42">
        <f t="shared" si="21"/>
        <v>7993</v>
      </c>
      <c r="C176" s="42">
        <f t="shared" si="22"/>
        <v>5542</v>
      </c>
      <c r="D176" s="42">
        <f t="shared" si="23"/>
        <v>4411</v>
      </c>
      <c r="E176" s="42">
        <f t="shared" si="24"/>
        <v>3675</v>
      </c>
      <c r="F176" s="42">
        <f t="shared" si="25"/>
        <v>3185</v>
      </c>
      <c r="G176" s="42">
        <f t="shared" si="26"/>
        <v>2835</v>
      </c>
      <c r="H176" s="42">
        <f t="shared" si="27"/>
        <v>2572</v>
      </c>
      <c r="I176" s="42">
        <f t="shared" si="28"/>
        <v>2368</v>
      </c>
      <c r="J176" s="42">
        <f t="shared" si="29"/>
        <v>2205</v>
      </c>
      <c r="K176" s="43">
        <v>173000</v>
      </c>
    </row>
    <row r="177" spans="1:11">
      <c r="A177" s="42">
        <f t="shared" si="20"/>
        <v>15434</v>
      </c>
      <c r="B177" s="42">
        <f t="shared" si="21"/>
        <v>8039</v>
      </c>
      <c r="C177" s="42">
        <f t="shared" si="22"/>
        <v>5574</v>
      </c>
      <c r="D177" s="42">
        <f t="shared" si="23"/>
        <v>4436</v>
      </c>
      <c r="E177" s="42">
        <f t="shared" si="24"/>
        <v>3697</v>
      </c>
      <c r="F177" s="42">
        <f t="shared" si="25"/>
        <v>3204</v>
      </c>
      <c r="G177" s="42">
        <f t="shared" si="26"/>
        <v>2851</v>
      </c>
      <c r="H177" s="42">
        <f t="shared" si="27"/>
        <v>2587</v>
      </c>
      <c r="I177" s="42">
        <f t="shared" si="28"/>
        <v>2382</v>
      </c>
      <c r="J177" s="42">
        <f t="shared" si="29"/>
        <v>2218</v>
      </c>
      <c r="K177" s="43">
        <v>174000</v>
      </c>
    </row>
    <row r="178" spans="1:11">
      <c r="A178" s="42">
        <f t="shared" si="20"/>
        <v>15523</v>
      </c>
      <c r="B178" s="42">
        <f t="shared" si="21"/>
        <v>8085</v>
      </c>
      <c r="C178" s="42">
        <f t="shared" si="22"/>
        <v>5606</v>
      </c>
      <c r="D178" s="42">
        <f t="shared" si="23"/>
        <v>4462</v>
      </c>
      <c r="E178" s="42">
        <f t="shared" si="24"/>
        <v>3718</v>
      </c>
      <c r="F178" s="42">
        <f t="shared" si="25"/>
        <v>3222</v>
      </c>
      <c r="G178" s="42">
        <f t="shared" si="26"/>
        <v>2868</v>
      </c>
      <c r="H178" s="42">
        <f t="shared" si="27"/>
        <v>2602</v>
      </c>
      <c r="I178" s="42">
        <f t="shared" si="28"/>
        <v>2396</v>
      </c>
      <c r="J178" s="42">
        <f t="shared" si="29"/>
        <v>2230</v>
      </c>
      <c r="K178" s="43">
        <v>175000</v>
      </c>
    </row>
    <row r="179" spans="1:11">
      <c r="A179" s="42">
        <f t="shared" si="20"/>
        <v>15611</v>
      </c>
      <c r="B179" s="42">
        <f t="shared" si="21"/>
        <v>8131</v>
      </c>
      <c r="C179" s="42">
        <f t="shared" si="22"/>
        <v>5638</v>
      </c>
      <c r="D179" s="42">
        <f t="shared" si="23"/>
        <v>4487</v>
      </c>
      <c r="E179" s="42">
        <f t="shared" si="24"/>
        <v>3739</v>
      </c>
      <c r="F179" s="42">
        <f t="shared" si="25"/>
        <v>3240</v>
      </c>
      <c r="G179" s="42">
        <f t="shared" si="26"/>
        <v>2884</v>
      </c>
      <c r="H179" s="42">
        <f t="shared" si="27"/>
        <v>2617</v>
      </c>
      <c r="I179" s="42">
        <f t="shared" si="28"/>
        <v>2409</v>
      </c>
      <c r="J179" s="42">
        <f t="shared" si="29"/>
        <v>2243</v>
      </c>
      <c r="K179" s="43">
        <v>176000</v>
      </c>
    </row>
    <row r="180" spans="1:11">
      <c r="A180" s="42">
        <f t="shared" si="20"/>
        <v>15700</v>
      </c>
      <c r="B180" s="42">
        <f t="shared" si="21"/>
        <v>8177</v>
      </c>
      <c r="C180" s="42">
        <f t="shared" si="22"/>
        <v>5670</v>
      </c>
      <c r="D180" s="42">
        <f t="shared" si="23"/>
        <v>4512</v>
      </c>
      <c r="E180" s="42">
        <f t="shared" si="24"/>
        <v>3760</v>
      </c>
      <c r="F180" s="42">
        <f t="shared" si="25"/>
        <v>3259</v>
      </c>
      <c r="G180" s="42">
        <f t="shared" si="26"/>
        <v>2901</v>
      </c>
      <c r="H180" s="42">
        <f t="shared" si="27"/>
        <v>2632</v>
      </c>
      <c r="I180" s="42">
        <f t="shared" si="28"/>
        <v>2423</v>
      </c>
      <c r="J180" s="42">
        <f t="shared" si="29"/>
        <v>2256</v>
      </c>
      <c r="K180" s="43">
        <v>177000</v>
      </c>
    </row>
    <row r="181" spans="1:11">
      <c r="A181" s="42">
        <f t="shared" si="20"/>
        <v>15789</v>
      </c>
      <c r="B181" s="42">
        <f t="shared" si="21"/>
        <v>8224</v>
      </c>
      <c r="C181" s="42">
        <f t="shared" si="22"/>
        <v>5702</v>
      </c>
      <c r="D181" s="42">
        <f t="shared" si="23"/>
        <v>4538</v>
      </c>
      <c r="E181" s="42">
        <f t="shared" si="24"/>
        <v>3781</v>
      </c>
      <c r="F181" s="42">
        <f t="shared" si="25"/>
        <v>3277</v>
      </c>
      <c r="G181" s="42">
        <f t="shared" si="26"/>
        <v>2917</v>
      </c>
      <c r="H181" s="42">
        <f t="shared" si="27"/>
        <v>2647</v>
      </c>
      <c r="I181" s="42">
        <f t="shared" si="28"/>
        <v>2437</v>
      </c>
      <c r="J181" s="42">
        <f t="shared" si="29"/>
        <v>2268</v>
      </c>
      <c r="K181" s="43">
        <v>178000</v>
      </c>
    </row>
    <row r="182" spans="1:11">
      <c r="A182" s="42">
        <f t="shared" si="20"/>
        <v>15877</v>
      </c>
      <c r="B182" s="42">
        <f t="shared" si="21"/>
        <v>8270</v>
      </c>
      <c r="C182" s="42">
        <f t="shared" si="22"/>
        <v>5734</v>
      </c>
      <c r="D182" s="42">
        <f t="shared" si="23"/>
        <v>4563</v>
      </c>
      <c r="E182" s="42">
        <f t="shared" si="24"/>
        <v>3803</v>
      </c>
      <c r="F182" s="42">
        <f t="shared" si="25"/>
        <v>3296</v>
      </c>
      <c r="G182" s="42">
        <f t="shared" si="26"/>
        <v>2933</v>
      </c>
      <c r="H182" s="42">
        <f t="shared" si="27"/>
        <v>2662</v>
      </c>
      <c r="I182" s="42">
        <f t="shared" si="28"/>
        <v>2450</v>
      </c>
      <c r="J182" s="42">
        <f t="shared" si="29"/>
        <v>2281</v>
      </c>
      <c r="K182" s="43">
        <v>179000</v>
      </c>
    </row>
    <row r="183" spans="1:11">
      <c r="A183" s="42">
        <f t="shared" si="20"/>
        <v>15966</v>
      </c>
      <c r="B183" s="42">
        <f t="shared" si="21"/>
        <v>8316</v>
      </c>
      <c r="C183" s="42">
        <f t="shared" si="22"/>
        <v>5766</v>
      </c>
      <c r="D183" s="42">
        <f t="shared" si="23"/>
        <v>4589</v>
      </c>
      <c r="E183" s="42">
        <f t="shared" si="24"/>
        <v>3824</v>
      </c>
      <c r="F183" s="42">
        <f t="shared" si="25"/>
        <v>3314</v>
      </c>
      <c r="G183" s="42">
        <f t="shared" si="26"/>
        <v>2950</v>
      </c>
      <c r="H183" s="42">
        <f t="shared" si="27"/>
        <v>2676</v>
      </c>
      <c r="I183" s="42">
        <f t="shared" si="28"/>
        <v>2464</v>
      </c>
      <c r="J183" s="42">
        <f t="shared" si="29"/>
        <v>2294</v>
      </c>
      <c r="K183" s="43">
        <v>180000</v>
      </c>
    </row>
    <row r="184" spans="1:11">
      <c r="A184" s="42">
        <f t="shared" si="20"/>
        <v>16055</v>
      </c>
      <c r="B184" s="42">
        <f t="shared" si="21"/>
        <v>8362</v>
      </c>
      <c r="C184" s="42">
        <f t="shared" si="22"/>
        <v>5798</v>
      </c>
      <c r="D184" s="42">
        <f t="shared" si="23"/>
        <v>4614</v>
      </c>
      <c r="E184" s="42">
        <f t="shared" si="24"/>
        <v>3845</v>
      </c>
      <c r="F184" s="42">
        <f t="shared" si="25"/>
        <v>3332</v>
      </c>
      <c r="G184" s="42">
        <f t="shared" si="26"/>
        <v>2966</v>
      </c>
      <c r="H184" s="42">
        <f t="shared" si="27"/>
        <v>2691</v>
      </c>
      <c r="I184" s="42">
        <f t="shared" si="28"/>
        <v>2478</v>
      </c>
      <c r="J184" s="42">
        <f t="shared" si="29"/>
        <v>2307</v>
      </c>
      <c r="K184" s="43">
        <v>181000</v>
      </c>
    </row>
    <row r="185" spans="1:11">
      <c r="A185" s="42">
        <f t="shared" si="20"/>
        <v>16143</v>
      </c>
      <c r="B185" s="42">
        <f t="shared" si="21"/>
        <v>8408</v>
      </c>
      <c r="C185" s="42">
        <f t="shared" si="22"/>
        <v>5830</v>
      </c>
      <c r="D185" s="42">
        <f t="shared" si="23"/>
        <v>4640</v>
      </c>
      <c r="E185" s="42">
        <f t="shared" si="24"/>
        <v>3866</v>
      </c>
      <c r="F185" s="42">
        <f t="shared" si="25"/>
        <v>3351</v>
      </c>
      <c r="G185" s="42">
        <f t="shared" si="26"/>
        <v>2982</v>
      </c>
      <c r="H185" s="42">
        <f t="shared" si="27"/>
        <v>2706</v>
      </c>
      <c r="I185" s="42">
        <f t="shared" si="28"/>
        <v>2491</v>
      </c>
      <c r="J185" s="42">
        <f t="shared" si="29"/>
        <v>2319</v>
      </c>
      <c r="K185" s="43">
        <v>182000</v>
      </c>
    </row>
    <row r="186" spans="1:11">
      <c r="A186" s="42">
        <f t="shared" si="20"/>
        <v>16232</v>
      </c>
      <c r="B186" s="42">
        <f t="shared" si="21"/>
        <v>8455</v>
      </c>
      <c r="C186" s="42">
        <f t="shared" si="22"/>
        <v>5862</v>
      </c>
      <c r="D186" s="42">
        <f t="shared" si="23"/>
        <v>4665</v>
      </c>
      <c r="E186" s="42">
        <f t="shared" si="24"/>
        <v>3888</v>
      </c>
      <c r="F186" s="42">
        <f t="shared" si="25"/>
        <v>3369</v>
      </c>
      <c r="G186" s="42">
        <f t="shared" si="26"/>
        <v>2999</v>
      </c>
      <c r="H186" s="42">
        <f t="shared" si="27"/>
        <v>2721</v>
      </c>
      <c r="I186" s="42">
        <f t="shared" si="28"/>
        <v>2505</v>
      </c>
      <c r="J186" s="42">
        <f t="shared" si="29"/>
        <v>2332</v>
      </c>
      <c r="K186" s="43">
        <v>183000</v>
      </c>
    </row>
    <row r="187" spans="1:11">
      <c r="A187" s="42">
        <f t="shared" si="20"/>
        <v>16321</v>
      </c>
      <c r="B187" s="42">
        <f t="shared" si="21"/>
        <v>8501</v>
      </c>
      <c r="C187" s="42">
        <f t="shared" si="22"/>
        <v>5894</v>
      </c>
      <c r="D187" s="42">
        <f t="shared" si="23"/>
        <v>4691</v>
      </c>
      <c r="E187" s="42">
        <f t="shared" si="24"/>
        <v>3909</v>
      </c>
      <c r="F187" s="42">
        <f t="shared" si="25"/>
        <v>3388</v>
      </c>
      <c r="G187" s="42">
        <f t="shared" si="26"/>
        <v>3015</v>
      </c>
      <c r="H187" s="42">
        <f t="shared" si="27"/>
        <v>2736</v>
      </c>
      <c r="I187" s="42">
        <f t="shared" si="28"/>
        <v>2519</v>
      </c>
      <c r="J187" s="42">
        <f t="shared" si="29"/>
        <v>2345</v>
      </c>
      <c r="K187" s="43">
        <v>184000</v>
      </c>
    </row>
    <row r="188" spans="1:11">
      <c r="A188" s="42">
        <f t="shared" si="20"/>
        <v>16410</v>
      </c>
      <c r="B188" s="42">
        <f t="shared" si="21"/>
        <v>8547</v>
      </c>
      <c r="C188" s="42">
        <f t="shared" si="22"/>
        <v>5926</v>
      </c>
      <c r="D188" s="42">
        <f t="shared" si="23"/>
        <v>4716</v>
      </c>
      <c r="E188" s="42">
        <f t="shared" si="24"/>
        <v>3930</v>
      </c>
      <c r="F188" s="42">
        <f t="shared" si="25"/>
        <v>3406</v>
      </c>
      <c r="G188" s="42">
        <f t="shared" si="26"/>
        <v>3032</v>
      </c>
      <c r="H188" s="42">
        <f t="shared" si="27"/>
        <v>2751</v>
      </c>
      <c r="I188" s="42">
        <f t="shared" si="28"/>
        <v>2532</v>
      </c>
      <c r="J188" s="42">
        <f t="shared" si="29"/>
        <v>2358</v>
      </c>
      <c r="K188" s="43">
        <v>185000</v>
      </c>
    </row>
    <row r="189" spans="1:11">
      <c r="A189" s="42">
        <f t="shared" si="20"/>
        <v>16498</v>
      </c>
      <c r="B189" s="42">
        <f t="shared" si="21"/>
        <v>8593</v>
      </c>
      <c r="C189" s="42">
        <f t="shared" si="22"/>
        <v>5958</v>
      </c>
      <c r="D189" s="42">
        <f t="shared" si="23"/>
        <v>4742</v>
      </c>
      <c r="E189" s="42">
        <f t="shared" si="24"/>
        <v>3951</v>
      </c>
      <c r="F189" s="42">
        <f t="shared" si="25"/>
        <v>3424</v>
      </c>
      <c r="G189" s="42">
        <f t="shared" si="26"/>
        <v>3048</v>
      </c>
      <c r="H189" s="42">
        <f t="shared" si="27"/>
        <v>2766</v>
      </c>
      <c r="I189" s="42">
        <f t="shared" si="28"/>
        <v>2546</v>
      </c>
      <c r="J189" s="42">
        <f t="shared" si="29"/>
        <v>2370</v>
      </c>
      <c r="K189" s="43">
        <v>186000</v>
      </c>
    </row>
    <row r="190" spans="1:11">
      <c r="A190" s="42">
        <f t="shared" si="20"/>
        <v>16587</v>
      </c>
      <c r="B190" s="42">
        <f t="shared" si="21"/>
        <v>8639</v>
      </c>
      <c r="C190" s="42">
        <f t="shared" si="22"/>
        <v>5990</v>
      </c>
      <c r="D190" s="42">
        <f t="shared" si="23"/>
        <v>4767</v>
      </c>
      <c r="E190" s="42">
        <f t="shared" si="24"/>
        <v>3973</v>
      </c>
      <c r="F190" s="42">
        <f t="shared" si="25"/>
        <v>3443</v>
      </c>
      <c r="G190" s="42">
        <f t="shared" si="26"/>
        <v>3064</v>
      </c>
      <c r="H190" s="42">
        <f t="shared" si="27"/>
        <v>2781</v>
      </c>
      <c r="I190" s="42">
        <f t="shared" si="28"/>
        <v>2560</v>
      </c>
      <c r="J190" s="42">
        <f t="shared" si="29"/>
        <v>2383</v>
      </c>
      <c r="K190" s="43">
        <v>187000</v>
      </c>
    </row>
    <row r="191" spans="1:11">
      <c r="A191" s="42">
        <f t="shared" si="20"/>
        <v>16676</v>
      </c>
      <c r="B191" s="42">
        <f t="shared" si="21"/>
        <v>8686</v>
      </c>
      <c r="C191" s="42">
        <f t="shared" si="22"/>
        <v>6022</v>
      </c>
      <c r="D191" s="42">
        <f t="shared" si="23"/>
        <v>4793</v>
      </c>
      <c r="E191" s="42">
        <f t="shared" si="24"/>
        <v>3994</v>
      </c>
      <c r="F191" s="42">
        <f t="shared" si="25"/>
        <v>3461</v>
      </c>
      <c r="G191" s="42">
        <f t="shared" si="26"/>
        <v>3081</v>
      </c>
      <c r="H191" s="42">
        <f t="shared" si="27"/>
        <v>2795</v>
      </c>
      <c r="I191" s="42">
        <f t="shared" si="28"/>
        <v>2573</v>
      </c>
      <c r="J191" s="42">
        <f t="shared" si="29"/>
        <v>2396</v>
      </c>
      <c r="K191" s="43">
        <v>188000</v>
      </c>
    </row>
    <row r="192" spans="1:11">
      <c r="A192" s="42">
        <f t="shared" si="20"/>
        <v>16764</v>
      </c>
      <c r="B192" s="42">
        <f t="shared" si="21"/>
        <v>8732</v>
      </c>
      <c r="C192" s="42">
        <f t="shared" si="22"/>
        <v>6054</v>
      </c>
      <c r="D192" s="42">
        <f t="shared" si="23"/>
        <v>4818</v>
      </c>
      <c r="E192" s="42">
        <f t="shared" si="24"/>
        <v>4015</v>
      </c>
      <c r="F192" s="42">
        <f t="shared" si="25"/>
        <v>3480</v>
      </c>
      <c r="G192" s="42">
        <f t="shared" si="26"/>
        <v>3097</v>
      </c>
      <c r="H192" s="42">
        <f t="shared" si="27"/>
        <v>2810</v>
      </c>
      <c r="I192" s="42">
        <f t="shared" si="28"/>
        <v>2587</v>
      </c>
      <c r="J192" s="42">
        <f t="shared" si="29"/>
        <v>2409</v>
      </c>
      <c r="K192" s="43">
        <v>189000</v>
      </c>
    </row>
    <row r="193" spans="1:11">
      <c r="A193" s="42">
        <f t="shared" si="20"/>
        <v>16853</v>
      </c>
      <c r="B193" s="42">
        <f t="shared" si="21"/>
        <v>8778</v>
      </c>
      <c r="C193" s="42">
        <f t="shared" si="22"/>
        <v>6086</v>
      </c>
      <c r="D193" s="42">
        <f t="shared" si="23"/>
        <v>4844</v>
      </c>
      <c r="E193" s="42">
        <f t="shared" si="24"/>
        <v>4036</v>
      </c>
      <c r="F193" s="42">
        <f t="shared" si="25"/>
        <v>3498</v>
      </c>
      <c r="G193" s="42">
        <f t="shared" si="26"/>
        <v>3114</v>
      </c>
      <c r="H193" s="42">
        <f t="shared" si="27"/>
        <v>2825</v>
      </c>
      <c r="I193" s="42">
        <f t="shared" si="28"/>
        <v>2601</v>
      </c>
      <c r="J193" s="42">
        <f t="shared" si="29"/>
        <v>2421</v>
      </c>
      <c r="K193" s="43">
        <v>190000</v>
      </c>
    </row>
    <row r="194" spans="1:11">
      <c r="A194" s="42">
        <f t="shared" si="20"/>
        <v>16942</v>
      </c>
      <c r="B194" s="42">
        <f t="shared" si="21"/>
        <v>8824</v>
      </c>
      <c r="C194" s="42">
        <f t="shared" si="22"/>
        <v>6118</v>
      </c>
      <c r="D194" s="42">
        <f t="shared" si="23"/>
        <v>4869</v>
      </c>
      <c r="E194" s="42">
        <f t="shared" si="24"/>
        <v>4058</v>
      </c>
      <c r="F194" s="42">
        <f t="shared" si="25"/>
        <v>3516</v>
      </c>
      <c r="G194" s="42">
        <f t="shared" si="26"/>
        <v>3130</v>
      </c>
      <c r="H194" s="42">
        <f t="shared" si="27"/>
        <v>2840</v>
      </c>
      <c r="I194" s="42">
        <f t="shared" si="28"/>
        <v>2615</v>
      </c>
      <c r="J194" s="42">
        <f t="shared" si="29"/>
        <v>2434</v>
      </c>
      <c r="K194" s="43">
        <v>191000</v>
      </c>
    </row>
    <row r="195" spans="1:11">
      <c r="A195" s="42">
        <f t="shared" si="20"/>
        <v>17030</v>
      </c>
      <c r="B195" s="42">
        <f t="shared" si="21"/>
        <v>8870</v>
      </c>
      <c r="C195" s="42">
        <f t="shared" si="22"/>
        <v>6150</v>
      </c>
      <c r="D195" s="42">
        <f t="shared" si="23"/>
        <v>4895</v>
      </c>
      <c r="E195" s="42">
        <f t="shared" si="24"/>
        <v>4079</v>
      </c>
      <c r="F195" s="42">
        <f t="shared" si="25"/>
        <v>3535</v>
      </c>
      <c r="G195" s="42">
        <f t="shared" si="26"/>
        <v>3146</v>
      </c>
      <c r="H195" s="42">
        <f t="shared" si="27"/>
        <v>2855</v>
      </c>
      <c r="I195" s="42">
        <f t="shared" si="28"/>
        <v>2628</v>
      </c>
      <c r="J195" s="42">
        <f t="shared" si="29"/>
        <v>2447</v>
      </c>
      <c r="K195" s="43">
        <v>192000</v>
      </c>
    </row>
    <row r="196" spans="1:11">
      <c r="A196" s="42">
        <f t="shared" si="20"/>
        <v>17119</v>
      </c>
      <c r="B196" s="42">
        <f t="shared" si="21"/>
        <v>8917</v>
      </c>
      <c r="C196" s="42">
        <f t="shared" si="22"/>
        <v>6182</v>
      </c>
      <c r="D196" s="42">
        <f t="shared" si="23"/>
        <v>4920</v>
      </c>
      <c r="E196" s="42">
        <f t="shared" si="24"/>
        <v>4100</v>
      </c>
      <c r="F196" s="42">
        <f t="shared" si="25"/>
        <v>3553</v>
      </c>
      <c r="G196" s="42">
        <f t="shared" si="26"/>
        <v>3163</v>
      </c>
      <c r="H196" s="42">
        <f t="shared" si="27"/>
        <v>2870</v>
      </c>
      <c r="I196" s="42">
        <f t="shared" si="28"/>
        <v>2642</v>
      </c>
      <c r="J196" s="42">
        <f t="shared" si="29"/>
        <v>2460</v>
      </c>
      <c r="K196" s="43">
        <v>193000</v>
      </c>
    </row>
    <row r="197" spans="1:11">
      <c r="A197" s="42">
        <f t="shared" ref="A197:A253" si="30">ROUNDUP((((K197+(K197*$A$2*$A$3))/($A$3*12))*1.02),0)</f>
        <v>17208</v>
      </c>
      <c r="B197" s="42">
        <f t="shared" ref="B197:B253" si="31">ROUNDUP((((K197+(K197*$B$2*$B$3))/($B$3*12))*1.02),0)</f>
        <v>8963</v>
      </c>
      <c r="C197" s="42">
        <f t="shared" ref="C197:C253" si="32">ROUNDUP((((K197+(K197*$C$2*$C$3))/($C$3*12))*1.02),0)</f>
        <v>6214</v>
      </c>
      <c r="D197" s="42">
        <f t="shared" ref="D197:D253" si="33">ROUNDUP((((K197+(K197*$D$2*$D$3))/($D$3*12))*1.02),0)</f>
        <v>4946</v>
      </c>
      <c r="E197" s="42">
        <f t="shared" ref="E197:E253" si="34">ROUNDUP((((K197+(K197*$E$2*$E$3))/($E$3*12))*1.02),0)</f>
        <v>4121</v>
      </c>
      <c r="F197" s="42">
        <f t="shared" ref="F197:F253" si="35">ROUNDUP((((K197+(K197*$F$2*$F$3))/($F$3*12))*1.02),0)</f>
        <v>3572</v>
      </c>
      <c r="G197" s="42">
        <f t="shared" ref="G197:G253" si="36">ROUNDUP((((K197+(K197*$G$2*$G$3))/($G$3*12))*1.02),0)</f>
        <v>3179</v>
      </c>
      <c r="H197" s="42">
        <f t="shared" ref="H197:H253" si="37">ROUNDUP((((K197+(K197*$H$2*$H$3))/($H$3*12))*1.02),0)</f>
        <v>2885</v>
      </c>
      <c r="I197" s="42">
        <f t="shared" ref="I197:I253" si="38">ROUNDUP((((K197+(K197*$I$2*$I$3))/($I$3*12))*1.02),0)</f>
        <v>2656</v>
      </c>
      <c r="J197" s="42">
        <f t="shared" ref="J197:J253" si="39">ROUNDUP((((K197+(K197*$J$2*$J$3))/($J$3*12))*1.02),0)</f>
        <v>2472</v>
      </c>
      <c r="K197" s="43">
        <v>194000</v>
      </c>
    </row>
    <row r="198" spans="1:11">
      <c r="A198" s="42">
        <f t="shared" si="30"/>
        <v>17297</v>
      </c>
      <c r="B198" s="42">
        <f t="shared" si="31"/>
        <v>9009</v>
      </c>
      <c r="C198" s="42">
        <f t="shared" si="32"/>
        <v>6247</v>
      </c>
      <c r="D198" s="42">
        <f t="shared" si="33"/>
        <v>4971</v>
      </c>
      <c r="E198" s="42">
        <f t="shared" si="34"/>
        <v>4143</v>
      </c>
      <c r="F198" s="42">
        <f t="shared" si="35"/>
        <v>3590</v>
      </c>
      <c r="G198" s="42">
        <f t="shared" si="36"/>
        <v>3195</v>
      </c>
      <c r="H198" s="42">
        <f t="shared" si="37"/>
        <v>2899</v>
      </c>
      <c r="I198" s="42">
        <f t="shared" si="38"/>
        <v>2669</v>
      </c>
      <c r="J198" s="42">
        <f t="shared" si="39"/>
        <v>2485</v>
      </c>
      <c r="K198" s="43">
        <v>195000</v>
      </c>
    </row>
    <row r="199" spans="1:11">
      <c r="A199" s="42">
        <f t="shared" si="30"/>
        <v>17385</v>
      </c>
      <c r="B199" s="42">
        <f t="shared" si="31"/>
        <v>9055</v>
      </c>
      <c r="C199" s="42">
        <f t="shared" si="32"/>
        <v>6279</v>
      </c>
      <c r="D199" s="42">
        <f t="shared" si="33"/>
        <v>4997</v>
      </c>
      <c r="E199" s="42">
        <f t="shared" si="34"/>
        <v>4164</v>
      </c>
      <c r="F199" s="42">
        <f t="shared" si="35"/>
        <v>3609</v>
      </c>
      <c r="G199" s="42">
        <f t="shared" si="36"/>
        <v>3212</v>
      </c>
      <c r="H199" s="42">
        <f t="shared" si="37"/>
        <v>2914</v>
      </c>
      <c r="I199" s="42">
        <f t="shared" si="38"/>
        <v>2683</v>
      </c>
      <c r="J199" s="42">
        <f t="shared" si="39"/>
        <v>2498</v>
      </c>
      <c r="K199" s="43">
        <v>196000</v>
      </c>
    </row>
    <row r="200" spans="1:11">
      <c r="A200" s="42">
        <f t="shared" si="30"/>
        <v>17474</v>
      </c>
      <c r="B200" s="42">
        <f t="shared" si="31"/>
        <v>9101</v>
      </c>
      <c r="C200" s="42">
        <f t="shared" si="32"/>
        <v>6311</v>
      </c>
      <c r="D200" s="42">
        <f t="shared" si="33"/>
        <v>5022</v>
      </c>
      <c r="E200" s="42">
        <f t="shared" si="34"/>
        <v>4185</v>
      </c>
      <c r="F200" s="42">
        <f t="shared" si="35"/>
        <v>3627</v>
      </c>
      <c r="G200" s="42">
        <f t="shared" si="36"/>
        <v>3228</v>
      </c>
      <c r="H200" s="42">
        <f t="shared" si="37"/>
        <v>2929</v>
      </c>
      <c r="I200" s="42">
        <f t="shared" si="38"/>
        <v>2697</v>
      </c>
      <c r="J200" s="42">
        <f t="shared" si="39"/>
        <v>2511</v>
      </c>
      <c r="K200" s="43">
        <v>197000</v>
      </c>
    </row>
    <row r="201" spans="1:11">
      <c r="A201" s="42">
        <f t="shared" si="30"/>
        <v>17563</v>
      </c>
      <c r="B201" s="42">
        <f t="shared" si="31"/>
        <v>9148</v>
      </c>
      <c r="C201" s="42">
        <f t="shared" si="32"/>
        <v>6343</v>
      </c>
      <c r="D201" s="42">
        <f t="shared" si="33"/>
        <v>5048</v>
      </c>
      <c r="E201" s="42">
        <f t="shared" si="34"/>
        <v>4206</v>
      </c>
      <c r="F201" s="42">
        <f t="shared" si="35"/>
        <v>3645</v>
      </c>
      <c r="G201" s="42">
        <f t="shared" si="36"/>
        <v>3245</v>
      </c>
      <c r="H201" s="42">
        <f t="shared" si="37"/>
        <v>2944</v>
      </c>
      <c r="I201" s="42">
        <f t="shared" si="38"/>
        <v>2710</v>
      </c>
      <c r="J201" s="42">
        <f t="shared" si="39"/>
        <v>2523</v>
      </c>
      <c r="K201" s="43">
        <v>198000</v>
      </c>
    </row>
    <row r="202" spans="1:11">
      <c r="A202" s="42">
        <f t="shared" si="30"/>
        <v>17651</v>
      </c>
      <c r="B202" s="42">
        <f t="shared" si="31"/>
        <v>9194</v>
      </c>
      <c r="C202" s="42">
        <f t="shared" si="32"/>
        <v>6375</v>
      </c>
      <c r="D202" s="42">
        <f t="shared" si="33"/>
        <v>5073</v>
      </c>
      <c r="E202" s="42">
        <f t="shared" si="34"/>
        <v>4228</v>
      </c>
      <c r="F202" s="42">
        <f t="shared" si="35"/>
        <v>3664</v>
      </c>
      <c r="G202" s="42">
        <f t="shared" si="36"/>
        <v>3261</v>
      </c>
      <c r="H202" s="42">
        <f t="shared" si="37"/>
        <v>2959</v>
      </c>
      <c r="I202" s="42">
        <f t="shared" si="38"/>
        <v>2724</v>
      </c>
      <c r="J202" s="42">
        <f t="shared" si="39"/>
        <v>2536</v>
      </c>
      <c r="K202" s="43">
        <v>199000</v>
      </c>
    </row>
    <row r="203" spans="1:11">
      <c r="A203" s="42">
        <f t="shared" si="30"/>
        <v>17740</v>
      </c>
      <c r="B203" s="42">
        <f t="shared" si="31"/>
        <v>9240</v>
      </c>
      <c r="C203" s="42">
        <f t="shared" si="32"/>
        <v>6407</v>
      </c>
      <c r="D203" s="42">
        <f t="shared" si="33"/>
        <v>5099</v>
      </c>
      <c r="E203" s="42">
        <f t="shared" si="34"/>
        <v>4249</v>
      </c>
      <c r="F203" s="42">
        <f t="shared" si="35"/>
        <v>3682</v>
      </c>
      <c r="G203" s="42">
        <f t="shared" si="36"/>
        <v>3277</v>
      </c>
      <c r="H203" s="42">
        <f t="shared" si="37"/>
        <v>2974</v>
      </c>
      <c r="I203" s="42">
        <f t="shared" si="38"/>
        <v>2738</v>
      </c>
      <c r="J203" s="42">
        <f t="shared" si="39"/>
        <v>2549</v>
      </c>
      <c r="K203" s="43">
        <v>200000</v>
      </c>
    </row>
    <row r="204" spans="1:11">
      <c r="A204" s="42">
        <f t="shared" si="30"/>
        <v>17829</v>
      </c>
      <c r="B204" s="42">
        <f t="shared" si="31"/>
        <v>9286</v>
      </c>
      <c r="C204" s="42">
        <f t="shared" si="32"/>
        <v>6439</v>
      </c>
      <c r="D204" s="42">
        <f t="shared" si="33"/>
        <v>5124</v>
      </c>
      <c r="E204" s="42">
        <f t="shared" si="34"/>
        <v>4270</v>
      </c>
      <c r="F204" s="42">
        <f t="shared" si="35"/>
        <v>3701</v>
      </c>
      <c r="G204" s="42">
        <f t="shared" si="36"/>
        <v>3294</v>
      </c>
      <c r="H204" s="42">
        <f t="shared" si="37"/>
        <v>2989</v>
      </c>
      <c r="I204" s="42">
        <f t="shared" si="38"/>
        <v>2751</v>
      </c>
      <c r="J204" s="42">
        <f t="shared" si="39"/>
        <v>2562</v>
      </c>
      <c r="K204" s="43">
        <v>201000</v>
      </c>
    </row>
    <row r="205" spans="1:11">
      <c r="A205" s="42">
        <f t="shared" si="30"/>
        <v>17917</v>
      </c>
      <c r="B205" s="42">
        <f t="shared" si="31"/>
        <v>9332</v>
      </c>
      <c r="C205" s="42">
        <f t="shared" si="32"/>
        <v>6471</v>
      </c>
      <c r="D205" s="42">
        <f t="shared" si="33"/>
        <v>5150</v>
      </c>
      <c r="E205" s="42">
        <f t="shared" si="34"/>
        <v>4291</v>
      </c>
      <c r="F205" s="42">
        <f t="shared" si="35"/>
        <v>3719</v>
      </c>
      <c r="G205" s="42">
        <f t="shared" si="36"/>
        <v>3310</v>
      </c>
      <c r="H205" s="42">
        <f t="shared" si="37"/>
        <v>3004</v>
      </c>
      <c r="I205" s="42">
        <f t="shared" si="38"/>
        <v>2765</v>
      </c>
      <c r="J205" s="42">
        <f t="shared" si="39"/>
        <v>2574</v>
      </c>
      <c r="K205" s="43">
        <v>202000</v>
      </c>
    </row>
    <row r="206" spans="1:11">
      <c r="A206" s="42">
        <f t="shared" si="30"/>
        <v>18006</v>
      </c>
      <c r="B206" s="42">
        <f t="shared" si="31"/>
        <v>9379</v>
      </c>
      <c r="C206" s="42">
        <f t="shared" si="32"/>
        <v>6503</v>
      </c>
      <c r="D206" s="42">
        <f t="shared" si="33"/>
        <v>5175</v>
      </c>
      <c r="E206" s="42">
        <f t="shared" si="34"/>
        <v>4313</v>
      </c>
      <c r="F206" s="42">
        <f t="shared" si="35"/>
        <v>3737</v>
      </c>
      <c r="G206" s="42">
        <f t="shared" si="36"/>
        <v>3327</v>
      </c>
      <c r="H206" s="42">
        <f t="shared" si="37"/>
        <v>3018</v>
      </c>
      <c r="I206" s="42">
        <f t="shared" si="38"/>
        <v>2779</v>
      </c>
      <c r="J206" s="42">
        <f t="shared" si="39"/>
        <v>2587</v>
      </c>
      <c r="K206" s="43">
        <v>203000</v>
      </c>
    </row>
    <row r="207" spans="1:11">
      <c r="A207" s="42">
        <f t="shared" si="30"/>
        <v>18095</v>
      </c>
      <c r="B207" s="42">
        <f t="shared" si="31"/>
        <v>9425</v>
      </c>
      <c r="C207" s="42">
        <f t="shared" si="32"/>
        <v>6535</v>
      </c>
      <c r="D207" s="42">
        <f t="shared" si="33"/>
        <v>5201</v>
      </c>
      <c r="E207" s="42">
        <f t="shared" si="34"/>
        <v>4334</v>
      </c>
      <c r="F207" s="42">
        <f t="shared" si="35"/>
        <v>3756</v>
      </c>
      <c r="G207" s="42">
        <f t="shared" si="36"/>
        <v>3343</v>
      </c>
      <c r="H207" s="42">
        <f t="shared" si="37"/>
        <v>3033</v>
      </c>
      <c r="I207" s="42">
        <f t="shared" si="38"/>
        <v>2792</v>
      </c>
      <c r="J207" s="42">
        <f t="shared" si="39"/>
        <v>2600</v>
      </c>
      <c r="K207" s="43">
        <v>204000</v>
      </c>
    </row>
    <row r="208" spans="1:11">
      <c r="A208" s="42">
        <f t="shared" si="30"/>
        <v>18183</v>
      </c>
      <c r="B208" s="42">
        <f t="shared" si="31"/>
        <v>9471</v>
      </c>
      <c r="C208" s="42">
        <f t="shared" si="32"/>
        <v>6567</v>
      </c>
      <c r="D208" s="42">
        <f t="shared" si="33"/>
        <v>5226</v>
      </c>
      <c r="E208" s="42">
        <f t="shared" si="34"/>
        <v>4355</v>
      </c>
      <c r="F208" s="42">
        <f t="shared" si="35"/>
        <v>3774</v>
      </c>
      <c r="G208" s="42">
        <f t="shared" si="36"/>
        <v>3359</v>
      </c>
      <c r="H208" s="42">
        <f t="shared" si="37"/>
        <v>3048</v>
      </c>
      <c r="I208" s="42">
        <f t="shared" si="38"/>
        <v>2806</v>
      </c>
      <c r="J208" s="42">
        <f t="shared" si="39"/>
        <v>2613</v>
      </c>
      <c r="K208" s="43">
        <v>205000</v>
      </c>
    </row>
    <row r="209" spans="1:11">
      <c r="A209" s="42">
        <f t="shared" si="30"/>
        <v>18272</v>
      </c>
      <c r="B209" s="42">
        <f t="shared" si="31"/>
        <v>9517</v>
      </c>
      <c r="C209" s="42">
        <f t="shared" si="32"/>
        <v>6599</v>
      </c>
      <c r="D209" s="42">
        <f t="shared" si="33"/>
        <v>5252</v>
      </c>
      <c r="E209" s="42">
        <f t="shared" si="34"/>
        <v>4376</v>
      </c>
      <c r="F209" s="42">
        <f t="shared" si="35"/>
        <v>3793</v>
      </c>
      <c r="G209" s="42">
        <f t="shared" si="36"/>
        <v>3376</v>
      </c>
      <c r="H209" s="42">
        <f t="shared" si="37"/>
        <v>3063</v>
      </c>
      <c r="I209" s="42">
        <f t="shared" si="38"/>
        <v>2820</v>
      </c>
      <c r="J209" s="42">
        <f t="shared" si="39"/>
        <v>2625</v>
      </c>
      <c r="K209" s="43">
        <v>206000</v>
      </c>
    </row>
    <row r="210" spans="1:11">
      <c r="A210" s="42">
        <f t="shared" si="30"/>
        <v>18361</v>
      </c>
      <c r="B210" s="42">
        <f t="shared" si="31"/>
        <v>9563</v>
      </c>
      <c r="C210" s="42">
        <f t="shared" si="32"/>
        <v>6631</v>
      </c>
      <c r="D210" s="42">
        <f t="shared" si="33"/>
        <v>5277</v>
      </c>
      <c r="E210" s="42">
        <f t="shared" si="34"/>
        <v>4397</v>
      </c>
      <c r="F210" s="42">
        <f t="shared" si="35"/>
        <v>3811</v>
      </c>
      <c r="G210" s="42">
        <f t="shared" si="36"/>
        <v>3392</v>
      </c>
      <c r="H210" s="42">
        <f t="shared" si="37"/>
        <v>3078</v>
      </c>
      <c r="I210" s="42">
        <f t="shared" si="38"/>
        <v>2833</v>
      </c>
      <c r="J210" s="42">
        <f t="shared" si="39"/>
        <v>2638</v>
      </c>
      <c r="K210" s="43">
        <v>207000</v>
      </c>
    </row>
    <row r="211" spans="1:11">
      <c r="A211" s="42">
        <f t="shared" si="30"/>
        <v>18450</v>
      </c>
      <c r="B211" s="42">
        <f t="shared" si="31"/>
        <v>9610</v>
      </c>
      <c r="C211" s="42">
        <f t="shared" si="32"/>
        <v>6663</v>
      </c>
      <c r="D211" s="42">
        <f t="shared" si="33"/>
        <v>5303</v>
      </c>
      <c r="E211" s="42">
        <f t="shared" si="34"/>
        <v>4419</v>
      </c>
      <c r="F211" s="42">
        <f t="shared" si="35"/>
        <v>3829</v>
      </c>
      <c r="G211" s="42">
        <f t="shared" si="36"/>
        <v>3408</v>
      </c>
      <c r="H211" s="42">
        <f t="shared" si="37"/>
        <v>3093</v>
      </c>
      <c r="I211" s="42">
        <f t="shared" si="38"/>
        <v>2847</v>
      </c>
      <c r="J211" s="42">
        <f t="shared" si="39"/>
        <v>2651</v>
      </c>
      <c r="K211" s="43">
        <v>208000</v>
      </c>
    </row>
    <row r="212" spans="1:11">
      <c r="A212" s="42">
        <f t="shared" si="30"/>
        <v>18538</v>
      </c>
      <c r="B212" s="42">
        <f t="shared" si="31"/>
        <v>9656</v>
      </c>
      <c r="C212" s="42">
        <f t="shared" si="32"/>
        <v>6695</v>
      </c>
      <c r="D212" s="42">
        <f t="shared" si="33"/>
        <v>5328</v>
      </c>
      <c r="E212" s="42">
        <f t="shared" si="34"/>
        <v>4440</v>
      </c>
      <c r="F212" s="42">
        <f t="shared" si="35"/>
        <v>3848</v>
      </c>
      <c r="G212" s="42">
        <f t="shared" si="36"/>
        <v>3425</v>
      </c>
      <c r="H212" s="42">
        <f t="shared" si="37"/>
        <v>3108</v>
      </c>
      <c r="I212" s="42">
        <f t="shared" si="38"/>
        <v>2861</v>
      </c>
      <c r="J212" s="42">
        <f t="shared" si="39"/>
        <v>2663</v>
      </c>
      <c r="K212" s="43">
        <v>209000</v>
      </c>
    </row>
    <row r="213" spans="1:11">
      <c r="A213" s="42">
        <f t="shared" si="30"/>
        <v>18627</v>
      </c>
      <c r="B213" s="42">
        <f t="shared" si="31"/>
        <v>9702</v>
      </c>
      <c r="C213" s="42">
        <f t="shared" si="32"/>
        <v>6727</v>
      </c>
      <c r="D213" s="42">
        <f t="shared" si="33"/>
        <v>5354</v>
      </c>
      <c r="E213" s="42">
        <f t="shared" si="34"/>
        <v>4461</v>
      </c>
      <c r="F213" s="42">
        <f t="shared" si="35"/>
        <v>3866</v>
      </c>
      <c r="G213" s="42">
        <f t="shared" si="36"/>
        <v>3441</v>
      </c>
      <c r="H213" s="42">
        <f t="shared" si="37"/>
        <v>3122</v>
      </c>
      <c r="I213" s="42">
        <f t="shared" si="38"/>
        <v>2875</v>
      </c>
      <c r="J213" s="42">
        <f t="shared" si="39"/>
        <v>2676</v>
      </c>
      <c r="K213" s="43">
        <v>210000</v>
      </c>
    </row>
    <row r="214" spans="1:11">
      <c r="A214" s="42">
        <f t="shared" si="30"/>
        <v>18716</v>
      </c>
      <c r="B214" s="42">
        <f t="shared" si="31"/>
        <v>9748</v>
      </c>
      <c r="C214" s="42">
        <f t="shared" si="32"/>
        <v>6759</v>
      </c>
      <c r="D214" s="42">
        <f t="shared" si="33"/>
        <v>5379</v>
      </c>
      <c r="E214" s="42">
        <f t="shared" si="34"/>
        <v>4482</v>
      </c>
      <c r="F214" s="42">
        <f t="shared" si="35"/>
        <v>3885</v>
      </c>
      <c r="G214" s="42">
        <f t="shared" si="36"/>
        <v>3458</v>
      </c>
      <c r="H214" s="42">
        <f t="shared" si="37"/>
        <v>3137</v>
      </c>
      <c r="I214" s="42">
        <f t="shared" si="38"/>
        <v>2888</v>
      </c>
      <c r="J214" s="42">
        <f t="shared" si="39"/>
        <v>2689</v>
      </c>
      <c r="K214" s="43">
        <v>211000</v>
      </c>
    </row>
    <row r="215" spans="1:11">
      <c r="A215" s="42">
        <f t="shared" si="30"/>
        <v>18804</v>
      </c>
      <c r="B215" s="42">
        <f t="shared" si="31"/>
        <v>9794</v>
      </c>
      <c r="C215" s="42">
        <f t="shared" si="32"/>
        <v>6791</v>
      </c>
      <c r="D215" s="42">
        <f t="shared" si="33"/>
        <v>5405</v>
      </c>
      <c r="E215" s="42">
        <f t="shared" si="34"/>
        <v>4504</v>
      </c>
      <c r="F215" s="42">
        <f t="shared" si="35"/>
        <v>3903</v>
      </c>
      <c r="G215" s="42">
        <f t="shared" si="36"/>
        <v>3474</v>
      </c>
      <c r="H215" s="42">
        <f t="shared" si="37"/>
        <v>3152</v>
      </c>
      <c r="I215" s="42">
        <f t="shared" si="38"/>
        <v>2902</v>
      </c>
      <c r="J215" s="42">
        <f t="shared" si="39"/>
        <v>2702</v>
      </c>
      <c r="K215" s="43">
        <v>212000</v>
      </c>
    </row>
    <row r="216" spans="1:11">
      <c r="A216" s="42">
        <f t="shared" si="30"/>
        <v>18893</v>
      </c>
      <c r="B216" s="42">
        <f t="shared" si="31"/>
        <v>9841</v>
      </c>
      <c r="C216" s="42">
        <f t="shared" si="32"/>
        <v>6823</v>
      </c>
      <c r="D216" s="42">
        <f t="shared" si="33"/>
        <v>5430</v>
      </c>
      <c r="E216" s="42">
        <f t="shared" si="34"/>
        <v>4525</v>
      </c>
      <c r="F216" s="42">
        <f t="shared" si="35"/>
        <v>3921</v>
      </c>
      <c r="G216" s="42">
        <f t="shared" si="36"/>
        <v>3490</v>
      </c>
      <c r="H216" s="42">
        <f t="shared" si="37"/>
        <v>3167</v>
      </c>
      <c r="I216" s="42">
        <f t="shared" si="38"/>
        <v>2916</v>
      </c>
      <c r="J216" s="42">
        <f t="shared" si="39"/>
        <v>2714</v>
      </c>
      <c r="K216" s="43">
        <v>213000</v>
      </c>
    </row>
    <row r="217" spans="1:11">
      <c r="A217" s="42">
        <f t="shared" si="30"/>
        <v>18982</v>
      </c>
      <c r="B217" s="42">
        <f t="shared" si="31"/>
        <v>9887</v>
      </c>
      <c r="C217" s="42">
        <f t="shared" si="32"/>
        <v>6855</v>
      </c>
      <c r="D217" s="42">
        <f t="shared" si="33"/>
        <v>5456</v>
      </c>
      <c r="E217" s="42">
        <f t="shared" si="34"/>
        <v>4546</v>
      </c>
      <c r="F217" s="42">
        <f t="shared" si="35"/>
        <v>3940</v>
      </c>
      <c r="G217" s="42">
        <f t="shared" si="36"/>
        <v>3507</v>
      </c>
      <c r="H217" s="42">
        <f t="shared" si="37"/>
        <v>3182</v>
      </c>
      <c r="I217" s="42">
        <f t="shared" si="38"/>
        <v>2929</v>
      </c>
      <c r="J217" s="42">
        <f t="shared" si="39"/>
        <v>2727</v>
      </c>
      <c r="K217" s="43">
        <v>214000</v>
      </c>
    </row>
    <row r="218" spans="1:11">
      <c r="A218" s="42">
        <f t="shared" si="30"/>
        <v>19070</v>
      </c>
      <c r="B218" s="42">
        <f t="shared" si="31"/>
        <v>9933</v>
      </c>
      <c r="C218" s="42">
        <f t="shared" si="32"/>
        <v>6887</v>
      </c>
      <c r="D218" s="42">
        <f t="shared" si="33"/>
        <v>5481</v>
      </c>
      <c r="E218" s="42">
        <f t="shared" si="34"/>
        <v>4567</v>
      </c>
      <c r="F218" s="42">
        <f t="shared" si="35"/>
        <v>3958</v>
      </c>
      <c r="G218" s="42">
        <f t="shared" si="36"/>
        <v>3523</v>
      </c>
      <c r="H218" s="42">
        <f t="shared" si="37"/>
        <v>3197</v>
      </c>
      <c r="I218" s="42">
        <f t="shared" si="38"/>
        <v>2943</v>
      </c>
      <c r="J218" s="42">
        <f t="shared" si="39"/>
        <v>2740</v>
      </c>
      <c r="K218" s="43">
        <v>215000</v>
      </c>
    </row>
    <row r="219" spans="1:11">
      <c r="A219" s="42">
        <f t="shared" si="30"/>
        <v>19159</v>
      </c>
      <c r="B219" s="42">
        <f t="shared" si="31"/>
        <v>9979</v>
      </c>
      <c r="C219" s="42">
        <f t="shared" si="32"/>
        <v>6919</v>
      </c>
      <c r="D219" s="42">
        <f t="shared" si="33"/>
        <v>5507</v>
      </c>
      <c r="E219" s="42">
        <f t="shared" si="34"/>
        <v>4589</v>
      </c>
      <c r="F219" s="42">
        <f t="shared" si="35"/>
        <v>3977</v>
      </c>
      <c r="G219" s="42">
        <f t="shared" si="36"/>
        <v>3540</v>
      </c>
      <c r="H219" s="42">
        <f t="shared" si="37"/>
        <v>3212</v>
      </c>
      <c r="I219" s="42">
        <f t="shared" si="38"/>
        <v>2957</v>
      </c>
      <c r="J219" s="42">
        <f t="shared" si="39"/>
        <v>2753</v>
      </c>
      <c r="K219" s="43">
        <v>216000</v>
      </c>
    </row>
    <row r="220" spans="1:11">
      <c r="A220" s="42">
        <f t="shared" si="30"/>
        <v>19248</v>
      </c>
      <c r="B220" s="42">
        <f t="shared" si="31"/>
        <v>10025</v>
      </c>
      <c r="C220" s="42">
        <f t="shared" si="32"/>
        <v>6951</v>
      </c>
      <c r="D220" s="42">
        <f t="shared" si="33"/>
        <v>5532</v>
      </c>
      <c r="E220" s="42">
        <f t="shared" si="34"/>
        <v>4610</v>
      </c>
      <c r="F220" s="42">
        <f t="shared" si="35"/>
        <v>3995</v>
      </c>
      <c r="G220" s="42">
        <f t="shared" si="36"/>
        <v>3556</v>
      </c>
      <c r="H220" s="42">
        <f t="shared" si="37"/>
        <v>3227</v>
      </c>
      <c r="I220" s="42">
        <f t="shared" si="38"/>
        <v>2970</v>
      </c>
      <c r="J220" s="42">
        <f t="shared" si="39"/>
        <v>2765</v>
      </c>
      <c r="K220" s="43">
        <v>217000</v>
      </c>
    </row>
    <row r="221" spans="1:11">
      <c r="A221" s="42">
        <f t="shared" si="30"/>
        <v>19337</v>
      </c>
      <c r="B221" s="42">
        <f t="shared" si="31"/>
        <v>10072</v>
      </c>
      <c r="C221" s="42">
        <f t="shared" si="32"/>
        <v>6983</v>
      </c>
      <c r="D221" s="42">
        <f t="shared" si="33"/>
        <v>5558</v>
      </c>
      <c r="E221" s="42">
        <f t="shared" si="34"/>
        <v>4631</v>
      </c>
      <c r="F221" s="42">
        <f t="shared" si="35"/>
        <v>4013</v>
      </c>
      <c r="G221" s="42">
        <f t="shared" si="36"/>
        <v>3572</v>
      </c>
      <c r="H221" s="42">
        <f t="shared" si="37"/>
        <v>3241</v>
      </c>
      <c r="I221" s="42">
        <f t="shared" si="38"/>
        <v>2984</v>
      </c>
      <c r="J221" s="42">
        <f t="shared" si="39"/>
        <v>2778</v>
      </c>
      <c r="K221" s="43">
        <v>218000</v>
      </c>
    </row>
    <row r="222" spans="1:11">
      <c r="A222" s="42">
        <f t="shared" si="30"/>
        <v>19425</v>
      </c>
      <c r="B222" s="42">
        <f t="shared" si="31"/>
        <v>10118</v>
      </c>
      <c r="C222" s="42">
        <f t="shared" si="32"/>
        <v>7015</v>
      </c>
      <c r="D222" s="42">
        <f t="shared" si="33"/>
        <v>5583</v>
      </c>
      <c r="E222" s="42">
        <f t="shared" si="34"/>
        <v>4652</v>
      </c>
      <c r="F222" s="42">
        <f t="shared" si="35"/>
        <v>4032</v>
      </c>
      <c r="G222" s="42">
        <f t="shared" si="36"/>
        <v>3589</v>
      </c>
      <c r="H222" s="42">
        <f t="shared" si="37"/>
        <v>3256</v>
      </c>
      <c r="I222" s="42">
        <f t="shared" si="38"/>
        <v>2998</v>
      </c>
      <c r="J222" s="42">
        <f t="shared" si="39"/>
        <v>2791</v>
      </c>
      <c r="K222" s="43">
        <v>219000</v>
      </c>
    </row>
    <row r="223" spans="1:11">
      <c r="A223" s="42">
        <f t="shared" si="30"/>
        <v>19514</v>
      </c>
      <c r="B223" s="42">
        <f t="shared" si="31"/>
        <v>10164</v>
      </c>
      <c r="C223" s="42">
        <f t="shared" si="32"/>
        <v>7047</v>
      </c>
      <c r="D223" s="42">
        <f t="shared" si="33"/>
        <v>5609</v>
      </c>
      <c r="E223" s="42">
        <f t="shared" si="34"/>
        <v>4674</v>
      </c>
      <c r="F223" s="42">
        <f t="shared" si="35"/>
        <v>4050</v>
      </c>
      <c r="G223" s="42">
        <f t="shared" si="36"/>
        <v>3605</v>
      </c>
      <c r="H223" s="42">
        <f t="shared" si="37"/>
        <v>3271</v>
      </c>
      <c r="I223" s="42">
        <f t="shared" si="38"/>
        <v>3011</v>
      </c>
      <c r="J223" s="42">
        <f t="shared" si="39"/>
        <v>2804</v>
      </c>
      <c r="K223" s="43">
        <v>220000</v>
      </c>
    </row>
    <row r="224" spans="1:11">
      <c r="A224" s="42">
        <f t="shared" si="30"/>
        <v>19603</v>
      </c>
      <c r="B224" s="42">
        <f t="shared" si="31"/>
        <v>10210</v>
      </c>
      <c r="C224" s="42">
        <f t="shared" si="32"/>
        <v>7079</v>
      </c>
      <c r="D224" s="42">
        <f t="shared" si="33"/>
        <v>5634</v>
      </c>
      <c r="E224" s="42">
        <f t="shared" si="34"/>
        <v>4695</v>
      </c>
      <c r="F224" s="42">
        <f t="shared" si="35"/>
        <v>4069</v>
      </c>
      <c r="G224" s="42">
        <f t="shared" si="36"/>
        <v>3621</v>
      </c>
      <c r="H224" s="42">
        <f t="shared" si="37"/>
        <v>3286</v>
      </c>
      <c r="I224" s="42">
        <f t="shared" si="38"/>
        <v>3025</v>
      </c>
      <c r="J224" s="42">
        <f t="shared" si="39"/>
        <v>2816</v>
      </c>
      <c r="K224" s="43">
        <v>221000</v>
      </c>
    </row>
    <row r="225" spans="1:11">
      <c r="A225" s="42">
        <f t="shared" si="30"/>
        <v>19691</v>
      </c>
      <c r="B225" s="42">
        <f t="shared" si="31"/>
        <v>10256</v>
      </c>
      <c r="C225" s="42">
        <f t="shared" si="32"/>
        <v>7111</v>
      </c>
      <c r="D225" s="42">
        <f t="shared" si="33"/>
        <v>5660</v>
      </c>
      <c r="E225" s="42">
        <f t="shared" si="34"/>
        <v>4716</v>
      </c>
      <c r="F225" s="42">
        <f t="shared" si="35"/>
        <v>4087</v>
      </c>
      <c r="G225" s="42">
        <f t="shared" si="36"/>
        <v>3638</v>
      </c>
      <c r="H225" s="42">
        <f t="shared" si="37"/>
        <v>3301</v>
      </c>
      <c r="I225" s="42">
        <f t="shared" si="38"/>
        <v>3039</v>
      </c>
      <c r="J225" s="42">
        <f t="shared" si="39"/>
        <v>2829</v>
      </c>
      <c r="K225" s="43">
        <v>222000</v>
      </c>
    </row>
    <row r="226" spans="1:11">
      <c r="A226" s="42">
        <f t="shared" si="30"/>
        <v>19780</v>
      </c>
      <c r="B226" s="42">
        <f t="shared" si="31"/>
        <v>10303</v>
      </c>
      <c r="C226" s="42">
        <f t="shared" si="32"/>
        <v>7143</v>
      </c>
      <c r="D226" s="42">
        <f t="shared" si="33"/>
        <v>5685</v>
      </c>
      <c r="E226" s="42">
        <f t="shared" si="34"/>
        <v>4737</v>
      </c>
      <c r="F226" s="42">
        <f t="shared" si="35"/>
        <v>4106</v>
      </c>
      <c r="G226" s="42">
        <f t="shared" si="36"/>
        <v>3654</v>
      </c>
      <c r="H226" s="42">
        <f t="shared" si="37"/>
        <v>3316</v>
      </c>
      <c r="I226" s="42">
        <f t="shared" si="38"/>
        <v>3052</v>
      </c>
      <c r="J226" s="42">
        <f t="shared" si="39"/>
        <v>2842</v>
      </c>
      <c r="K226" s="43">
        <v>223000</v>
      </c>
    </row>
    <row r="227" spans="1:11">
      <c r="A227" s="42">
        <f t="shared" si="30"/>
        <v>19869</v>
      </c>
      <c r="B227" s="42">
        <f t="shared" si="31"/>
        <v>10349</v>
      </c>
      <c r="C227" s="42">
        <f t="shared" si="32"/>
        <v>7175</v>
      </c>
      <c r="D227" s="42">
        <f t="shared" si="33"/>
        <v>5711</v>
      </c>
      <c r="E227" s="42">
        <f t="shared" si="34"/>
        <v>4759</v>
      </c>
      <c r="F227" s="42">
        <f t="shared" si="35"/>
        <v>4124</v>
      </c>
      <c r="G227" s="42">
        <f t="shared" si="36"/>
        <v>3671</v>
      </c>
      <c r="H227" s="42">
        <f t="shared" si="37"/>
        <v>3331</v>
      </c>
      <c r="I227" s="42">
        <f t="shared" si="38"/>
        <v>3066</v>
      </c>
      <c r="J227" s="42">
        <f t="shared" si="39"/>
        <v>2855</v>
      </c>
      <c r="K227" s="43">
        <v>224000</v>
      </c>
    </row>
    <row r="228" spans="1:11">
      <c r="A228" s="42">
        <f t="shared" si="30"/>
        <v>19957</v>
      </c>
      <c r="B228" s="42">
        <f t="shared" si="31"/>
        <v>10395</v>
      </c>
      <c r="C228" s="42">
        <f t="shared" si="32"/>
        <v>7207</v>
      </c>
      <c r="D228" s="42">
        <f t="shared" si="33"/>
        <v>5736</v>
      </c>
      <c r="E228" s="42">
        <f t="shared" si="34"/>
        <v>4780</v>
      </c>
      <c r="F228" s="42">
        <f t="shared" si="35"/>
        <v>4142</v>
      </c>
      <c r="G228" s="42">
        <f t="shared" si="36"/>
        <v>3687</v>
      </c>
      <c r="H228" s="42">
        <f t="shared" si="37"/>
        <v>3345</v>
      </c>
      <c r="I228" s="42">
        <f t="shared" si="38"/>
        <v>3080</v>
      </c>
      <c r="J228" s="42">
        <f t="shared" si="39"/>
        <v>2867</v>
      </c>
      <c r="K228" s="43">
        <v>225000</v>
      </c>
    </row>
    <row r="229" spans="1:11">
      <c r="A229" s="42">
        <f t="shared" si="30"/>
        <v>20046</v>
      </c>
      <c r="B229" s="42">
        <f t="shared" si="31"/>
        <v>10441</v>
      </c>
      <c r="C229" s="42">
        <f t="shared" si="32"/>
        <v>7239</v>
      </c>
      <c r="D229" s="42">
        <f t="shared" si="33"/>
        <v>5762</v>
      </c>
      <c r="E229" s="42">
        <f t="shared" si="34"/>
        <v>4801</v>
      </c>
      <c r="F229" s="42">
        <f t="shared" si="35"/>
        <v>4161</v>
      </c>
      <c r="G229" s="42">
        <f t="shared" si="36"/>
        <v>3703</v>
      </c>
      <c r="H229" s="42">
        <f t="shared" si="37"/>
        <v>3360</v>
      </c>
      <c r="I229" s="42">
        <f t="shared" si="38"/>
        <v>3094</v>
      </c>
      <c r="J229" s="42">
        <f t="shared" si="39"/>
        <v>2880</v>
      </c>
      <c r="K229" s="43">
        <v>226000</v>
      </c>
    </row>
    <row r="230" spans="1:11">
      <c r="A230" s="42">
        <f t="shared" si="30"/>
        <v>20135</v>
      </c>
      <c r="B230" s="42">
        <f t="shared" si="31"/>
        <v>10487</v>
      </c>
      <c r="C230" s="42">
        <f t="shared" si="32"/>
        <v>7271</v>
      </c>
      <c r="D230" s="42">
        <f t="shared" si="33"/>
        <v>5787</v>
      </c>
      <c r="E230" s="42">
        <f t="shared" si="34"/>
        <v>4822</v>
      </c>
      <c r="F230" s="42">
        <f t="shared" si="35"/>
        <v>4179</v>
      </c>
      <c r="G230" s="42">
        <f t="shared" si="36"/>
        <v>3720</v>
      </c>
      <c r="H230" s="42">
        <f t="shared" si="37"/>
        <v>3375</v>
      </c>
      <c r="I230" s="42">
        <f t="shared" si="38"/>
        <v>3107</v>
      </c>
      <c r="J230" s="42">
        <f t="shared" si="39"/>
        <v>2893</v>
      </c>
      <c r="K230" s="43">
        <v>227000</v>
      </c>
    </row>
    <row r="231" spans="1:11">
      <c r="A231" s="42">
        <f t="shared" si="30"/>
        <v>20224</v>
      </c>
      <c r="B231" s="42">
        <f t="shared" si="31"/>
        <v>10534</v>
      </c>
      <c r="C231" s="42">
        <f t="shared" si="32"/>
        <v>7304</v>
      </c>
      <c r="D231" s="42">
        <f t="shared" si="33"/>
        <v>5813</v>
      </c>
      <c r="E231" s="42">
        <f t="shared" si="34"/>
        <v>4844</v>
      </c>
      <c r="F231" s="42">
        <f t="shared" si="35"/>
        <v>4198</v>
      </c>
      <c r="G231" s="42">
        <f t="shared" si="36"/>
        <v>3736</v>
      </c>
      <c r="H231" s="42">
        <f t="shared" si="37"/>
        <v>3390</v>
      </c>
      <c r="I231" s="42">
        <f t="shared" si="38"/>
        <v>3121</v>
      </c>
      <c r="J231" s="42">
        <f t="shared" si="39"/>
        <v>2906</v>
      </c>
      <c r="K231" s="43">
        <v>228000</v>
      </c>
    </row>
    <row r="232" spans="1:11">
      <c r="A232" s="42">
        <f t="shared" si="30"/>
        <v>20312</v>
      </c>
      <c r="B232" s="42">
        <f t="shared" si="31"/>
        <v>10580</v>
      </c>
      <c r="C232" s="42">
        <f t="shared" si="32"/>
        <v>7336</v>
      </c>
      <c r="D232" s="42">
        <f t="shared" si="33"/>
        <v>5838</v>
      </c>
      <c r="E232" s="42">
        <f t="shared" si="34"/>
        <v>4865</v>
      </c>
      <c r="F232" s="42">
        <f t="shared" si="35"/>
        <v>4216</v>
      </c>
      <c r="G232" s="42">
        <f t="shared" si="36"/>
        <v>3753</v>
      </c>
      <c r="H232" s="42">
        <f t="shared" si="37"/>
        <v>3405</v>
      </c>
      <c r="I232" s="42">
        <f t="shared" si="38"/>
        <v>3135</v>
      </c>
      <c r="J232" s="42">
        <f t="shared" si="39"/>
        <v>2918</v>
      </c>
      <c r="K232" s="43">
        <v>229000</v>
      </c>
    </row>
    <row r="233" spans="1:11">
      <c r="A233" s="42">
        <f t="shared" si="30"/>
        <v>20401</v>
      </c>
      <c r="B233" s="42">
        <f t="shared" si="31"/>
        <v>10626</v>
      </c>
      <c r="C233" s="42">
        <f t="shared" si="32"/>
        <v>7368</v>
      </c>
      <c r="D233" s="42">
        <f t="shared" si="33"/>
        <v>5864</v>
      </c>
      <c r="E233" s="42">
        <f t="shared" si="34"/>
        <v>4886</v>
      </c>
      <c r="F233" s="42">
        <f t="shared" si="35"/>
        <v>4234</v>
      </c>
      <c r="G233" s="42">
        <f t="shared" si="36"/>
        <v>3769</v>
      </c>
      <c r="H233" s="42">
        <f t="shared" si="37"/>
        <v>3420</v>
      </c>
      <c r="I233" s="42">
        <f t="shared" si="38"/>
        <v>3148</v>
      </c>
      <c r="J233" s="42">
        <f t="shared" si="39"/>
        <v>2931</v>
      </c>
      <c r="K233" s="43">
        <v>230000</v>
      </c>
    </row>
    <row r="234" spans="1:11">
      <c r="A234" s="42">
        <f t="shared" si="30"/>
        <v>20490</v>
      </c>
      <c r="B234" s="42">
        <f t="shared" si="31"/>
        <v>10672</v>
      </c>
      <c r="C234" s="42">
        <f t="shared" si="32"/>
        <v>7400</v>
      </c>
      <c r="D234" s="42">
        <f t="shared" si="33"/>
        <v>5889</v>
      </c>
      <c r="E234" s="42">
        <f t="shared" si="34"/>
        <v>4907</v>
      </c>
      <c r="F234" s="42">
        <f t="shared" si="35"/>
        <v>4253</v>
      </c>
      <c r="G234" s="42">
        <f t="shared" si="36"/>
        <v>3785</v>
      </c>
      <c r="H234" s="42">
        <f t="shared" si="37"/>
        <v>3435</v>
      </c>
      <c r="I234" s="42">
        <f t="shared" si="38"/>
        <v>3162</v>
      </c>
      <c r="J234" s="42">
        <f t="shared" si="39"/>
        <v>2944</v>
      </c>
      <c r="K234" s="43">
        <v>231000</v>
      </c>
    </row>
    <row r="235" spans="1:11">
      <c r="A235" s="42">
        <f t="shared" si="30"/>
        <v>20578</v>
      </c>
      <c r="B235" s="42">
        <f t="shared" si="31"/>
        <v>10718</v>
      </c>
      <c r="C235" s="42">
        <f t="shared" si="32"/>
        <v>7432</v>
      </c>
      <c r="D235" s="42">
        <f t="shared" si="33"/>
        <v>5915</v>
      </c>
      <c r="E235" s="42">
        <f t="shared" si="34"/>
        <v>4929</v>
      </c>
      <c r="F235" s="42">
        <f t="shared" si="35"/>
        <v>4271</v>
      </c>
      <c r="G235" s="42">
        <f t="shared" si="36"/>
        <v>3802</v>
      </c>
      <c r="H235" s="42">
        <f t="shared" si="37"/>
        <v>3450</v>
      </c>
      <c r="I235" s="42">
        <f t="shared" si="38"/>
        <v>3176</v>
      </c>
      <c r="J235" s="42">
        <f t="shared" si="39"/>
        <v>2957</v>
      </c>
      <c r="K235" s="43">
        <v>232000</v>
      </c>
    </row>
    <row r="236" spans="1:11">
      <c r="A236" s="42">
        <f t="shared" si="30"/>
        <v>20667</v>
      </c>
      <c r="B236" s="42">
        <f t="shared" si="31"/>
        <v>10765</v>
      </c>
      <c r="C236" s="42">
        <f t="shared" si="32"/>
        <v>7464</v>
      </c>
      <c r="D236" s="42">
        <f t="shared" si="33"/>
        <v>5940</v>
      </c>
      <c r="E236" s="42">
        <f t="shared" si="34"/>
        <v>4950</v>
      </c>
      <c r="F236" s="42">
        <f t="shared" si="35"/>
        <v>4290</v>
      </c>
      <c r="G236" s="42">
        <f t="shared" si="36"/>
        <v>3818</v>
      </c>
      <c r="H236" s="42">
        <f t="shared" si="37"/>
        <v>3464</v>
      </c>
      <c r="I236" s="42">
        <f t="shared" si="38"/>
        <v>3189</v>
      </c>
      <c r="J236" s="42">
        <f t="shared" si="39"/>
        <v>2969</v>
      </c>
      <c r="K236" s="43">
        <v>233000</v>
      </c>
    </row>
    <row r="237" spans="1:11">
      <c r="A237" s="42">
        <f t="shared" si="30"/>
        <v>20756</v>
      </c>
      <c r="B237" s="42">
        <f t="shared" si="31"/>
        <v>10811</v>
      </c>
      <c r="C237" s="42">
        <f t="shared" si="32"/>
        <v>7496</v>
      </c>
      <c r="D237" s="42">
        <f t="shared" si="33"/>
        <v>5966</v>
      </c>
      <c r="E237" s="42">
        <f t="shared" si="34"/>
        <v>4971</v>
      </c>
      <c r="F237" s="42">
        <f t="shared" si="35"/>
        <v>4308</v>
      </c>
      <c r="G237" s="42">
        <f t="shared" si="36"/>
        <v>3834</v>
      </c>
      <c r="H237" s="42">
        <f t="shared" si="37"/>
        <v>3479</v>
      </c>
      <c r="I237" s="42">
        <f t="shared" si="38"/>
        <v>3203</v>
      </c>
      <c r="J237" s="42">
        <f t="shared" si="39"/>
        <v>2982</v>
      </c>
      <c r="K237" s="43">
        <v>234000</v>
      </c>
    </row>
    <row r="238" spans="1:11">
      <c r="A238" s="42">
        <f t="shared" si="30"/>
        <v>20844</v>
      </c>
      <c r="B238" s="42">
        <f t="shared" si="31"/>
        <v>10857</v>
      </c>
      <c r="C238" s="42">
        <f t="shared" si="32"/>
        <v>7528</v>
      </c>
      <c r="D238" s="42">
        <f t="shared" si="33"/>
        <v>5991</v>
      </c>
      <c r="E238" s="42">
        <f t="shared" si="34"/>
        <v>4992</v>
      </c>
      <c r="F238" s="42">
        <f t="shared" si="35"/>
        <v>4326</v>
      </c>
      <c r="G238" s="42">
        <f t="shared" si="36"/>
        <v>3851</v>
      </c>
      <c r="H238" s="42">
        <f t="shared" si="37"/>
        <v>3494</v>
      </c>
      <c r="I238" s="42">
        <f t="shared" si="38"/>
        <v>3217</v>
      </c>
      <c r="J238" s="42">
        <f t="shared" si="39"/>
        <v>2995</v>
      </c>
      <c r="K238" s="43">
        <v>235000</v>
      </c>
    </row>
    <row r="239" spans="1:11">
      <c r="A239" s="42">
        <f t="shared" si="30"/>
        <v>20933</v>
      </c>
      <c r="B239" s="42">
        <f t="shared" si="31"/>
        <v>10903</v>
      </c>
      <c r="C239" s="42">
        <f t="shared" si="32"/>
        <v>7560</v>
      </c>
      <c r="D239" s="42">
        <f t="shared" si="33"/>
        <v>6016</v>
      </c>
      <c r="E239" s="42">
        <f t="shared" si="34"/>
        <v>5013</v>
      </c>
      <c r="F239" s="42">
        <f t="shared" si="35"/>
        <v>4345</v>
      </c>
      <c r="G239" s="42">
        <f t="shared" si="36"/>
        <v>3867</v>
      </c>
      <c r="H239" s="42">
        <f t="shared" si="37"/>
        <v>3509</v>
      </c>
      <c r="I239" s="42">
        <f t="shared" si="38"/>
        <v>3230</v>
      </c>
      <c r="J239" s="42">
        <f t="shared" si="39"/>
        <v>3007</v>
      </c>
      <c r="K239" s="43">
        <v>236000</v>
      </c>
    </row>
    <row r="240" spans="1:11">
      <c r="A240" s="42">
        <f t="shared" si="30"/>
        <v>21022</v>
      </c>
      <c r="B240" s="42">
        <f t="shared" si="31"/>
        <v>10949</v>
      </c>
      <c r="C240" s="42">
        <f t="shared" si="32"/>
        <v>7592</v>
      </c>
      <c r="D240" s="42">
        <f t="shared" si="33"/>
        <v>6042</v>
      </c>
      <c r="E240" s="42">
        <f t="shared" si="34"/>
        <v>5035</v>
      </c>
      <c r="F240" s="42">
        <f t="shared" si="35"/>
        <v>4363</v>
      </c>
      <c r="G240" s="42">
        <f t="shared" si="36"/>
        <v>3884</v>
      </c>
      <c r="H240" s="42">
        <f t="shared" si="37"/>
        <v>3524</v>
      </c>
      <c r="I240" s="42">
        <f t="shared" si="38"/>
        <v>3244</v>
      </c>
      <c r="J240" s="42">
        <f t="shared" si="39"/>
        <v>3020</v>
      </c>
      <c r="K240" s="43">
        <v>237000</v>
      </c>
    </row>
    <row r="241" spans="1:11">
      <c r="A241" s="42">
        <f t="shared" si="30"/>
        <v>21111</v>
      </c>
      <c r="B241" s="42">
        <f t="shared" si="31"/>
        <v>10996</v>
      </c>
      <c r="C241" s="42">
        <f t="shared" si="32"/>
        <v>7624</v>
      </c>
      <c r="D241" s="42">
        <f t="shared" si="33"/>
        <v>6067</v>
      </c>
      <c r="E241" s="42">
        <f t="shared" si="34"/>
        <v>5056</v>
      </c>
      <c r="F241" s="42">
        <f t="shared" si="35"/>
        <v>4382</v>
      </c>
      <c r="G241" s="42">
        <f t="shared" si="36"/>
        <v>3900</v>
      </c>
      <c r="H241" s="42">
        <f t="shared" si="37"/>
        <v>3539</v>
      </c>
      <c r="I241" s="42">
        <f t="shared" si="38"/>
        <v>3258</v>
      </c>
      <c r="J241" s="42">
        <f t="shared" si="39"/>
        <v>3033</v>
      </c>
      <c r="K241" s="43">
        <v>238000</v>
      </c>
    </row>
    <row r="242" spans="1:11">
      <c r="A242" s="42">
        <f t="shared" si="30"/>
        <v>21199</v>
      </c>
      <c r="B242" s="42">
        <f t="shared" si="31"/>
        <v>11042</v>
      </c>
      <c r="C242" s="42">
        <f t="shared" si="32"/>
        <v>7656</v>
      </c>
      <c r="D242" s="42">
        <f t="shared" si="33"/>
        <v>6093</v>
      </c>
      <c r="E242" s="42">
        <f t="shared" si="34"/>
        <v>5077</v>
      </c>
      <c r="F242" s="42">
        <f t="shared" si="35"/>
        <v>4400</v>
      </c>
      <c r="G242" s="42">
        <f t="shared" si="36"/>
        <v>3916</v>
      </c>
      <c r="H242" s="42">
        <f t="shared" si="37"/>
        <v>3554</v>
      </c>
      <c r="I242" s="42">
        <f t="shared" si="38"/>
        <v>3271</v>
      </c>
      <c r="J242" s="42">
        <f t="shared" si="39"/>
        <v>3046</v>
      </c>
      <c r="K242" s="43">
        <v>239000</v>
      </c>
    </row>
    <row r="243" spans="1:11">
      <c r="A243" s="42">
        <f t="shared" si="30"/>
        <v>21288</v>
      </c>
      <c r="B243" s="42">
        <f t="shared" si="31"/>
        <v>11088</v>
      </c>
      <c r="C243" s="42">
        <f t="shared" si="32"/>
        <v>7688</v>
      </c>
      <c r="D243" s="42">
        <f t="shared" si="33"/>
        <v>6118</v>
      </c>
      <c r="E243" s="42">
        <f t="shared" si="34"/>
        <v>5098</v>
      </c>
      <c r="F243" s="42">
        <f t="shared" si="35"/>
        <v>4418</v>
      </c>
      <c r="G243" s="42">
        <f t="shared" si="36"/>
        <v>3933</v>
      </c>
      <c r="H243" s="42">
        <f t="shared" si="37"/>
        <v>3568</v>
      </c>
      <c r="I243" s="42">
        <f t="shared" si="38"/>
        <v>3285</v>
      </c>
      <c r="J243" s="42">
        <f t="shared" si="39"/>
        <v>3058</v>
      </c>
      <c r="K243" s="43">
        <v>240000</v>
      </c>
    </row>
    <row r="244" spans="1:11">
      <c r="A244" s="42">
        <f t="shared" si="30"/>
        <v>21377</v>
      </c>
      <c r="B244" s="42">
        <f t="shared" si="31"/>
        <v>11134</v>
      </c>
      <c r="C244" s="42">
        <f t="shared" si="32"/>
        <v>7720</v>
      </c>
      <c r="D244" s="42">
        <f t="shared" si="33"/>
        <v>6144</v>
      </c>
      <c r="E244" s="42">
        <f t="shared" si="34"/>
        <v>5120</v>
      </c>
      <c r="F244" s="42">
        <f t="shared" si="35"/>
        <v>4437</v>
      </c>
      <c r="G244" s="42">
        <f t="shared" si="36"/>
        <v>3949</v>
      </c>
      <c r="H244" s="42">
        <f t="shared" si="37"/>
        <v>3583</v>
      </c>
      <c r="I244" s="42">
        <f t="shared" si="38"/>
        <v>3299</v>
      </c>
      <c r="J244" s="42">
        <f t="shared" si="39"/>
        <v>3071</v>
      </c>
      <c r="K244" s="43">
        <v>241000</v>
      </c>
    </row>
    <row r="245" spans="1:11">
      <c r="A245" s="42">
        <f t="shared" si="30"/>
        <v>21465</v>
      </c>
      <c r="B245" s="42">
        <f t="shared" si="31"/>
        <v>11180</v>
      </c>
      <c r="C245" s="42">
        <f t="shared" si="32"/>
        <v>7752</v>
      </c>
      <c r="D245" s="42">
        <f t="shared" si="33"/>
        <v>6169</v>
      </c>
      <c r="E245" s="42">
        <f t="shared" si="34"/>
        <v>5141</v>
      </c>
      <c r="F245" s="42">
        <f t="shared" si="35"/>
        <v>4455</v>
      </c>
      <c r="G245" s="42">
        <f t="shared" si="36"/>
        <v>3966</v>
      </c>
      <c r="H245" s="42">
        <f t="shared" si="37"/>
        <v>3598</v>
      </c>
      <c r="I245" s="42">
        <f t="shared" si="38"/>
        <v>3312</v>
      </c>
      <c r="J245" s="42">
        <f t="shared" si="39"/>
        <v>3084</v>
      </c>
      <c r="K245" s="43">
        <v>242000</v>
      </c>
    </row>
    <row r="246" spans="1:11">
      <c r="A246" s="42">
        <f t="shared" si="30"/>
        <v>21554</v>
      </c>
      <c r="B246" s="42">
        <f t="shared" si="31"/>
        <v>11226</v>
      </c>
      <c r="C246" s="42">
        <f t="shared" si="32"/>
        <v>7784</v>
      </c>
      <c r="D246" s="42">
        <f t="shared" si="33"/>
        <v>6195</v>
      </c>
      <c r="E246" s="42">
        <f t="shared" si="34"/>
        <v>5162</v>
      </c>
      <c r="F246" s="42">
        <f t="shared" si="35"/>
        <v>4474</v>
      </c>
      <c r="G246" s="42">
        <f t="shared" si="36"/>
        <v>3982</v>
      </c>
      <c r="H246" s="42">
        <f t="shared" si="37"/>
        <v>3613</v>
      </c>
      <c r="I246" s="42">
        <f t="shared" si="38"/>
        <v>3326</v>
      </c>
      <c r="J246" s="42">
        <f t="shared" si="39"/>
        <v>3097</v>
      </c>
      <c r="K246" s="43">
        <v>243000</v>
      </c>
    </row>
    <row r="247" spans="1:11">
      <c r="A247" s="42">
        <f t="shared" si="30"/>
        <v>21643</v>
      </c>
      <c r="B247" s="42">
        <f t="shared" si="31"/>
        <v>11273</v>
      </c>
      <c r="C247" s="42">
        <f t="shared" si="32"/>
        <v>7816</v>
      </c>
      <c r="D247" s="42">
        <f t="shared" si="33"/>
        <v>6220</v>
      </c>
      <c r="E247" s="42">
        <f t="shared" si="34"/>
        <v>5183</v>
      </c>
      <c r="F247" s="42">
        <f t="shared" si="35"/>
        <v>4492</v>
      </c>
      <c r="G247" s="42">
        <f t="shared" si="36"/>
        <v>3998</v>
      </c>
      <c r="H247" s="42">
        <f t="shared" si="37"/>
        <v>3628</v>
      </c>
      <c r="I247" s="42">
        <f t="shared" si="38"/>
        <v>3340</v>
      </c>
      <c r="J247" s="42">
        <f t="shared" si="39"/>
        <v>3109</v>
      </c>
      <c r="K247" s="43">
        <v>244000</v>
      </c>
    </row>
    <row r="248" spans="1:11">
      <c r="A248" s="42">
        <f t="shared" si="30"/>
        <v>21731</v>
      </c>
      <c r="B248" s="42">
        <f t="shared" si="31"/>
        <v>11319</v>
      </c>
      <c r="C248" s="42">
        <f t="shared" si="32"/>
        <v>7848</v>
      </c>
      <c r="D248" s="42">
        <f t="shared" si="33"/>
        <v>6246</v>
      </c>
      <c r="E248" s="42">
        <f t="shared" si="34"/>
        <v>5205</v>
      </c>
      <c r="F248" s="42">
        <f t="shared" si="35"/>
        <v>4511</v>
      </c>
      <c r="G248" s="42">
        <f t="shared" si="36"/>
        <v>4015</v>
      </c>
      <c r="H248" s="42">
        <f t="shared" si="37"/>
        <v>3643</v>
      </c>
      <c r="I248" s="42">
        <f t="shared" si="38"/>
        <v>3354</v>
      </c>
      <c r="J248" s="42">
        <f t="shared" si="39"/>
        <v>3122</v>
      </c>
      <c r="K248" s="43">
        <v>245000</v>
      </c>
    </row>
    <row r="249" spans="1:11">
      <c r="A249" s="42">
        <f t="shared" si="30"/>
        <v>21820</v>
      </c>
      <c r="B249" s="42">
        <f t="shared" si="31"/>
        <v>11365</v>
      </c>
      <c r="C249" s="42">
        <f t="shared" si="32"/>
        <v>7880</v>
      </c>
      <c r="D249" s="42">
        <f t="shared" si="33"/>
        <v>6271</v>
      </c>
      <c r="E249" s="42">
        <f t="shared" si="34"/>
        <v>5226</v>
      </c>
      <c r="F249" s="42">
        <f t="shared" si="35"/>
        <v>4529</v>
      </c>
      <c r="G249" s="42">
        <f t="shared" si="36"/>
        <v>4031</v>
      </c>
      <c r="H249" s="42">
        <f t="shared" si="37"/>
        <v>3658</v>
      </c>
      <c r="I249" s="42">
        <f t="shared" si="38"/>
        <v>3367</v>
      </c>
      <c r="J249" s="42">
        <f t="shared" si="39"/>
        <v>3135</v>
      </c>
      <c r="K249" s="43">
        <v>246000</v>
      </c>
    </row>
    <row r="250" spans="1:11">
      <c r="A250" s="42">
        <f t="shared" si="30"/>
        <v>21909</v>
      </c>
      <c r="B250" s="42">
        <f t="shared" si="31"/>
        <v>11411</v>
      </c>
      <c r="C250" s="42">
        <f t="shared" si="32"/>
        <v>7912</v>
      </c>
      <c r="D250" s="42">
        <f t="shared" si="33"/>
        <v>6297</v>
      </c>
      <c r="E250" s="42">
        <f t="shared" si="34"/>
        <v>5247</v>
      </c>
      <c r="F250" s="42">
        <f t="shared" si="35"/>
        <v>4547</v>
      </c>
      <c r="G250" s="42">
        <f t="shared" si="36"/>
        <v>4047</v>
      </c>
      <c r="H250" s="42">
        <f t="shared" si="37"/>
        <v>3673</v>
      </c>
      <c r="I250" s="42">
        <f t="shared" si="38"/>
        <v>3381</v>
      </c>
      <c r="J250" s="42">
        <f t="shared" si="39"/>
        <v>3148</v>
      </c>
      <c r="K250" s="43">
        <v>247000</v>
      </c>
    </row>
    <row r="251" spans="1:11">
      <c r="A251" s="42">
        <f t="shared" si="30"/>
        <v>21997</v>
      </c>
      <c r="B251" s="42">
        <f t="shared" si="31"/>
        <v>11457</v>
      </c>
      <c r="C251" s="42">
        <f t="shared" si="32"/>
        <v>7944</v>
      </c>
      <c r="D251" s="42">
        <f t="shared" si="33"/>
        <v>6322</v>
      </c>
      <c r="E251" s="42">
        <f t="shared" si="34"/>
        <v>5268</v>
      </c>
      <c r="F251" s="42">
        <f t="shared" si="35"/>
        <v>4566</v>
      </c>
      <c r="G251" s="42">
        <f t="shared" si="36"/>
        <v>4064</v>
      </c>
      <c r="H251" s="42">
        <f t="shared" si="37"/>
        <v>3687</v>
      </c>
      <c r="I251" s="42">
        <f t="shared" si="38"/>
        <v>3395</v>
      </c>
      <c r="J251" s="42">
        <f t="shared" si="39"/>
        <v>3160</v>
      </c>
      <c r="K251" s="43">
        <v>248000</v>
      </c>
    </row>
    <row r="252" spans="1:11">
      <c r="A252" s="42">
        <f t="shared" si="30"/>
        <v>22086</v>
      </c>
      <c r="B252" s="42">
        <f t="shared" si="31"/>
        <v>11504</v>
      </c>
      <c r="C252" s="42">
        <f t="shared" si="32"/>
        <v>7976</v>
      </c>
      <c r="D252" s="42">
        <f t="shared" si="33"/>
        <v>6348</v>
      </c>
      <c r="E252" s="42">
        <f t="shared" si="34"/>
        <v>5290</v>
      </c>
      <c r="F252" s="42">
        <f t="shared" si="35"/>
        <v>4584</v>
      </c>
      <c r="G252" s="42">
        <f t="shared" si="36"/>
        <v>4080</v>
      </c>
      <c r="H252" s="42">
        <f t="shared" si="37"/>
        <v>3702</v>
      </c>
      <c r="I252" s="42">
        <f t="shared" si="38"/>
        <v>3408</v>
      </c>
      <c r="J252" s="42">
        <f t="shared" si="39"/>
        <v>3173</v>
      </c>
      <c r="K252" s="43">
        <v>249000</v>
      </c>
    </row>
    <row r="253" spans="1:11">
      <c r="A253" s="42">
        <f t="shared" si="30"/>
        <v>22175</v>
      </c>
      <c r="B253" s="42">
        <f t="shared" si="31"/>
        <v>11550</v>
      </c>
      <c r="C253" s="42">
        <f t="shared" si="32"/>
        <v>8008</v>
      </c>
      <c r="D253" s="42">
        <f t="shared" si="33"/>
        <v>6373</v>
      </c>
      <c r="E253" s="42">
        <f t="shared" si="34"/>
        <v>5311</v>
      </c>
      <c r="F253" s="42">
        <f t="shared" si="35"/>
        <v>4603</v>
      </c>
      <c r="G253" s="42">
        <f t="shared" si="36"/>
        <v>4097</v>
      </c>
      <c r="H253" s="42">
        <f t="shared" si="37"/>
        <v>3717</v>
      </c>
      <c r="I253" s="42">
        <f t="shared" si="38"/>
        <v>3422</v>
      </c>
      <c r="J253" s="42">
        <f t="shared" si="39"/>
        <v>3186</v>
      </c>
      <c r="K253" s="43">
        <v>250000</v>
      </c>
    </row>
  </sheetData>
  <sheetProtection algorithmName="SHA-512" hashValue="4yr5zD829d9gR3ypd4znRQfWXl8tfE7U2B5kb1M1Yd9waL2KdLcF7EelGOV2MlJNdmhKxnbRL6SZiXWuIBCC2w==" saltValue="Bsi9TV4YWtf2uf7vMaujbg==" spinCount="100000" sheet="1" objects="1" scenarios="1"/>
  <mergeCells count="1">
    <mergeCell ref="A1:K1"/>
  </mergeCells>
  <pageMargins left="0.7" right="0.7" top="0.75" bottom="0.75" header="0.3" footer="0.3"/>
  <pageSetup paperSize="9" scale="77" orientation="portrait" r:id="rId1"/>
  <rowBreaks count="1" manualBreakCount="1">
    <brk id="6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253"/>
  <sheetViews>
    <sheetView zoomScaleNormal="100" workbookViewId="0">
      <selection sqref="A1:K1"/>
    </sheetView>
  </sheetViews>
  <sheetFormatPr defaultRowHeight="15"/>
  <cols>
    <col min="1" max="2" width="10.5703125" customWidth="1"/>
    <col min="3" max="10" width="9.5703125" customWidth="1"/>
    <col min="11" max="11" width="15.42578125" style="1" customWidth="1"/>
  </cols>
  <sheetData>
    <row r="1" spans="1:11" ht="15.75">
      <c r="A1" s="209" t="s">
        <v>72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11">
      <c r="A2" s="40">
        <v>6.9000000000000006E-2</v>
      </c>
      <c r="B2" s="40">
        <v>6.9000000000000006E-2</v>
      </c>
      <c r="C2" s="40">
        <v>6.9000000000000006E-2</v>
      </c>
      <c r="D2" s="40">
        <v>6.9000000000000006E-2</v>
      </c>
      <c r="E2" s="40">
        <v>6.9000000000000006E-2</v>
      </c>
      <c r="F2" s="40">
        <v>6.9000000000000006E-2</v>
      </c>
      <c r="G2" s="40">
        <v>6.9000000000000006E-2</v>
      </c>
      <c r="H2" s="40">
        <v>6.9000000000000006E-2</v>
      </c>
      <c r="I2" s="40">
        <v>6.9000000000000006E-2</v>
      </c>
      <c r="J2" s="40">
        <v>6.9000000000000006E-2</v>
      </c>
      <c r="K2" s="41" t="s">
        <v>47</v>
      </c>
    </row>
    <row r="3" spans="1:11">
      <c r="A3" s="41">
        <v>1</v>
      </c>
      <c r="B3" s="41">
        <v>2</v>
      </c>
      <c r="C3" s="41">
        <v>3</v>
      </c>
      <c r="D3" s="41">
        <v>4</v>
      </c>
      <c r="E3" s="41">
        <v>5</v>
      </c>
      <c r="F3" s="41">
        <v>6</v>
      </c>
      <c r="G3" s="41">
        <v>7</v>
      </c>
      <c r="H3" s="41">
        <v>8</v>
      </c>
      <c r="I3" s="41">
        <v>9</v>
      </c>
      <c r="J3" s="41">
        <v>10</v>
      </c>
      <c r="K3" s="41" t="s">
        <v>48</v>
      </c>
    </row>
    <row r="4" spans="1:11">
      <c r="A4" s="44">
        <f>ROUNDUP((((K4+(K4*$A$2*$A$3))/($A$3*12))*1.02),0)</f>
        <v>91</v>
      </c>
      <c r="B4" s="44">
        <f>ROUNDUP((((K4+(K4*$B$2*$B$3))/($B$3*12))*1.02),0)</f>
        <v>49</v>
      </c>
      <c r="C4" s="44">
        <f>ROUNDUP((((K4+(K4*$C$2*$C$3))/($C$3*12))*1.02),0)</f>
        <v>35</v>
      </c>
      <c r="D4" s="44">
        <f>ROUNDUP((((K4+(K4*$D$2*$D$3))/($D$3*12))*1.02),0)</f>
        <v>28</v>
      </c>
      <c r="E4" s="44">
        <f>ROUNDUP((((K4+(K4*$E$2*$E$3))/($E$3*12))*1.02),0)</f>
        <v>23</v>
      </c>
      <c r="F4" s="44">
        <f>ROUNDUP((((K4+(K4*$F$2*$F$3))/($F$3*12))*1.02),0)</f>
        <v>21</v>
      </c>
      <c r="G4" s="44">
        <f>ROUNDUP((((K4+(K4*$G$2*$G$3))/($G$3*12))*1.02),0)</f>
        <v>19</v>
      </c>
      <c r="H4" s="44">
        <f>ROUNDUP((((K4+(K4*$H$2*$H$3))/($H$3*12))*1.02),0)</f>
        <v>17</v>
      </c>
      <c r="I4" s="44">
        <f>ROUNDUP((((K4+(K4*$I$2*$I$3))/($I$3*12))*1.02),0)</f>
        <v>16</v>
      </c>
      <c r="J4" s="44">
        <f>ROUNDUP((((K4+(K4*$J$2*$J$3))/($J$3*12))*1.02),0)</f>
        <v>15</v>
      </c>
      <c r="K4" s="45">
        <v>1000</v>
      </c>
    </row>
    <row r="5" spans="1:11">
      <c r="A5" s="44">
        <f t="shared" ref="A5:A68" si="0">ROUNDUP((((K5+(K5*$A$2*$A$3))/($A$3*12))*1.02),0)</f>
        <v>182</v>
      </c>
      <c r="B5" s="44">
        <f t="shared" ref="B5:B68" si="1">ROUNDUP((((K5+(K5*$B$2*$B$3))/($B$3*12))*1.02),0)</f>
        <v>97</v>
      </c>
      <c r="C5" s="44">
        <f t="shared" ref="C5:C68" si="2">ROUNDUP((((K5+(K5*$C$2*$C$3))/($C$3*12))*1.02),0)</f>
        <v>69</v>
      </c>
      <c r="D5" s="44">
        <f t="shared" ref="D5:D68" si="3">ROUNDUP((((K5+(K5*$D$2*$D$3))/($D$3*12))*1.02),0)</f>
        <v>55</v>
      </c>
      <c r="E5" s="44">
        <f t="shared" ref="E5:E68" si="4">ROUNDUP((((K5+(K5*$E$2*$E$3))/($E$3*12))*1.02),0)</f>
        <v>46</v>
      </c>
      <c r="F5" s="44">
        <f t="shared" ref="F5:F68" si="5">ROUNDUP((((K5+(K5*$F$2*$F$3))/($F$3*12))*1.02),0)</f>
        <v>41</v>
      </c>
      <c r="G5" s="44">
        <f t="shared" ref="G5:G68" si="6">ROUNDUP((((K5+(K5*$G$2*$G$3))/($G$3*12))*1.02),0)</f>
        <v>37</v>
      </c>
      <c r="H5" s="44">
        <f t="shared" ref="H5:H68" si="7">ROUNDUP((((K5+(K5*$H$2*$H$3))/($H$3*12))*1.02),0)</f>
        <v>33</v>
      </c>
      <c r="I5" s="44">
        <f t="shared" ref="I5:I68" si="8">ROUNDUP((((K5+(K5*$I$2*$I$3))/($I$3*12))*1.02),0)</f>
        <v>31</v>
      </c>
      <c r="J5" s="44">
        <f t="shared" ref="J5:J68" si="9">ROUNDUP((((K5+(K5*$J$2*$J$3))/($J$3*12))*1.02),0)</f>
        <v>29</v>
      </c>
      <c r="K5" s="45">
        <v>2000</v>
      </c>
    </row>
    <row r="6" spans="1:11">
      <c r="A6" s="44">
        <f t="shared" si="0"/>
        <v>273</v>
      </c>
      <c r="B6" s="44">
        <f t="shared" si="1"/>
        <v>146</v>
      </c>
      <c r="C6" s="44">
        <f t="shared" si="2"/>
        <v>103</v>
      </c>
      <c r="D6" s="44">
        <f t="shared" si="3"/>
        <v>82</v>
      </c>
      <c r="E6" s="44">
        <f t="shared" si="4"/>
        <v>69</v>
      </c>
      <c r="F6" s="44">
        <f t="shared" si="5"/>
        <v>61</v>
      </c>
      <c r="G6" s="44">
        <f t="shared" si="6"/>
        <v>55</v>
      </c>
      <c r="H6" s="44">
        <f t="shared" si="7"/>
        <v>50</v>
      </c>
      <c r="I6" s="44">
        <f t="shared" si="8"/>
        <v>46</v>
      </c>
      <c r="J6" s="44">
        <f t="shared" si="9"/>
        <v>44</v>
      </c>
      <c r="K6" s="45">
        <v>3000</v>
      </c>
    </row>
    <row r="7" spans="1:11">
      <c r="A7" s="44">
        <f t="shared" si="0"/>
        <v>364</v>
      </c>
      <c r="B7" s="44">
        <f t="shared" si="1"/>
        <v>194</v>
      </c>
      <c r="C7" s="44">
        <f t="shared" si="2"/>
        <v>137</v>
      </c>
      <c r="D7" s="44">
        <f t="shared" si="3"/>
        <v>109</v>
      </c>
      <c r="E7" s="44">
        <f t="shared" si="4"/>
        <v>92</v>
      </c>
      <c r="F7" s="44">
        <f t="shared" si="5"/>
        <v>81</v>
      </c>
      <c r="G7" s="44">
        <f t="shared" si="6"/>
        <v>73</v>
      </c>
      <c r="H7" s="44">
        <f t="shared" si="7"/>
        <v>66</v>
      </c>
      <c r="I7" s="44">
        <f t="shared" si="8"/>
        <v>62</v>
      </c>
      <c r="J7" s="44">
        <f t="shared" si="9"/>
        <v>58</v>
      </c>
      <c r="K7" s="45">
        <v>4000</v>
      </c>
    </row>
    <row r="8" spans="1:11">
      <c r="A8" s="44">
        <f t="shared" si="0"/>
        <v>455</v>
      </c>
      <c r="B8" s="44">
        <f t="shared" si="1"/>
        <v>242</v>
      </c>
      <c r="C8" s="44">
        <f t="shared" si="2"/>
        <v>171</v>
      </c>
      <c r="D8" s="44">
        <f t="shared" si="3"/>
        <v>136</v>
      </c>
      <c r="E8" s="44">
        <f t="shared" si="4"/>
        <v>115</v>
      </c>
      <c r="F8" s="44">
        <f t="shared" si="5"/>
        <v>101</v>
      </c>
      <c r="G8" s="44">
        <f t="shared" si="6"/>
        <v>91</v>
      </c>
      <c r="H8" s="44">
        <f t="shared" si="7"/>
        <v>83</v>
      </c>
      <c r="I8" s="44">
        <f t="shared" si="8"/>
        <v>77</v>
      </c>
      <c r="J8" s="44">
        <f t="shared" si="9"/>
        <v>72</v>
      </c>
      <c r="K8" s="45">
        <v>5000</v>
      </c>
    </row>
    <row r="9" spans="1:11">
      <c r="A9" s="44">
        <f t="shared" si="0"/>
        <v>546</v>
      </c>
      <c r="B9" s="44">
        <f t="shared" si="1"/>
        <v>291</v>
      </c>
      <c r="C9" s="44">
        <f t="shared" si="2"/>
        <v>206</v>
      </c>
      <c r="D9" s="44">
        <f t="shared" si="3"/>
        <v>163</v>
      </c>
      <c r="E9" s="44">
        <f t="shared" si="4"/>
        <v>138</v>
      </c>
      <c r="F9" s="44">
        <f t="shared" si="5"/>
        <v>121</v>
      </c>
      <c r="G9" s="44">
        <f t="shared" si="6"/>
        <v>109</v>
      </c>
      <c r="H9" s="44">
        <f t="shared" si="7"/>
        <v>99</v>
      </c>
      <c r="I9" s="44">
        <f t="shared" si="8"/>
        <v>92</v>
      </c>
      <c r="J9" s="44">
        <f t="shared" si="9"/>
        <v>87</v>
      </c>
      <c r="K9" s="45">
        <v>6000</v>
      </c>
    </row>
    <row r="10" spans="1:11">
      <c r="A10" s="44">
        <f t="shared" si="0"/>
        <v>637</v>
      </c>
      <c r="B10" s="44">
        <f t="shared" si="1"/>
        <v>339</v>
      </c>
      <c r="C10" s="44">
        <f t="shared" si="2"/>
        <v>240</v>
      </c>
      <c r="D10" s="44">
        <f t="shared" si="3"/>
        <v>190</v>
      </c>
      <c r="E10" s="44">
        <f t="shared" si="4"/>
        <v>161</v>
      </c>
      <c r="F10" s="44">
        <f t="shared" si="5"/>
        <v>141</v>
      </c>
      <c r="G10" s="44">
        <f t="shared" si="6"/>
        <v>127</v>
      </c>
      <c r="H10" s="44">
        <f t="shared" si="7"/>
        <v>116</v>
      </c>
      <c r="I10" s="44">
        <f t="shared" si="8"/>
        <v>108</v>
      </c>
      <c r="J10" s="44">
        <f t="shared" si="9"/>
        <v>101</v>
      </c>
      <c r="K10" s="45">
        <v>7000</v>
      </c>
    </row>
    <row r="11" spans="1:11">
      <c r="A11" s="44">
        <f t="shared" si="0"/>
        <v>727</v>
      </c>
      <c r="B11" s="44">
        <f t="shared" si="1"/>
        <v>387</v>
      </c>
      <c r="C11" s="44">
        <f t="shared" si="2"/>
        <v>274</v>
      </c>
      <c r="D11" s="44">
        <f t="shared" si="3"/>
        <v>217</v>
      </c>
      <c r="E11" s="44">
        <f t="shared" si="4"/>
        <v>183</v>
      </c>
      <c r="F11" s="44">
        <f t="shared" si="5"/>
        <v>161</v>
      </c>
      <c r="G11" s="44">
        <f t="shared" si="6"/>
        <v>145</v>
      </c>
      <c r="H11" s="44">
        <f t="shared" si="7"/>
        <v>132</v>
      </c>
      <c r="I11" s="44">
        <f t="shared" si="8"/>
        <v>123</v>
      </c>
      <c r="J11" s="44">
        <f t="shared" si="9"/>
        <v>115</v>
      </c>
      <c r="K11" s="45">
        <v>8000</v>
      </c>
    </row>
    <row r="12" spans="1:11">
      <c r="A12" s="44">
        <f t="shared" si="0"/>
        <v>818</v>
      </c>
      <c r="B12" s="44">
        <f t="shared" si="1"/>
        <v>436</v>
      </c>
      <c r="C12" s="44">
        <f t="shared" si="2"/>
        <v>308</v>
      </c>
      <c r="D12" s="44">
        <f t="shared" si="3"/>
        <v>245</v>
      </c>
      <c r="E12" s="44">
        <f t="shared" si="4"/>
        <v>206</v>
      </c>
      <c r="F12" s="44">
        <f t="shared" si="5"/>
        <v>181</v>
      </c>
      <c r="G12" s="44">
        <f t="shared" si="6"/>
        <v>163</v>
      </c>
      <c r="H12" s="44">
        <f t="shared" si="7"/>
        <v>149</v>
      </c>
      <c r="I12" s="44">
        <f t="shared" si="8"/>
        <v>138</v>
      </c>
      <c r="J12" s="44">
        <f t="shared" si="9"/>
        <v>130</v>
      </c>
      <c r="K12" s="45">
        <v>9000</v>
      </c>
    </row>
    <row r="13" spans="1:11">
      <c r="A13" s="44">
        <f t="shared" si="0"/>
        <v>909</v>
      </c>
      <c r="B13" s="44">
        <f t="shared" si="1"/>
        <v>484</v>
      </c>
      <c r="C13" s="44">
        <f t="shared" si="2"/>
        <v>342</v>
      </c>
      <c r="D13" s="44">
        <f t="shared" si="3"/>
        <v>272</v>
      </c>
      <c r="E13" s="44">
        <f t="shared" si="4"/>
        <v>229</v>
      </c>
      <c r="F13" s="44">
        <f t="shared" si="5"/>
        <v>201</v>
      </c>
      <c r="G13" s="44">
        <f t="shared" si="6"/>
        <v>181</v>
      </c>
      <c r="H13" s="44">
        <f t="shared" si="7"/>
        <v>165</v>
      </c>
      <c r="I13" s="44">
        <f t="shared" si="8"/>
        <v>154</v>
      </c>
      <c r="J13" s="44">
        <f t="shared" si="9"/>
        <v>144</v>
      </c>
      <c r="K13" s="45">
        <v>10000</v>
      </c>
    </row>
    <row r="14" spans="1:11">
      <c r="A14" s="44">
        <f t="shared" si="0"/>
        <v>1000</v>
      </c>
      <c r="B14" s="44">
        <f t="shared" si="1"/>
        <v>533</v>
      </c>
      <c r="C14" s="44">
        <f t="shared" si="2"/>
        <v>377</v>
      </c>
      <c r="D14" s="44">
        <f t="shared" si="3"/>
        <v>299</v>
      </c>
      <c r="E14" s="44">
        <f t="shared" si="4"/>
        <v>252</v>
      </c>
      <c r="F14" s="44">
        <f t="shared" si="5"/>
        <v>221</v>
      </c>
      <c r="G14" s="44">
        <f t="shared" si="6"/>
        <v>199</v>
      </c>
      <c r="H14" s="44">
        <f t="shared" si="7"/>
        <v>182</v>
      </c>
      <c r="I14" s="44">
        <f t="shared" si="8"/>
        <v>169</v>
      </c>
      <c r="J14" s="44">
        <f t="shared" si="9"/>
        <v>159</v>
      </c>
      <c r="K14" s="45">
        <v>11000</v>
      </c>
    </row>
    <row r="15" spans="1:11">
      <c r="A15" s="44">
        <f t="shared" si="0"/>
        <v>1091</v>
      </c>
      <c r="B15" s="44">
        <f t="shared" si="1"/>
        <v>581</v>
      </c>
      <c r="C15" s="44">
        <f t="shared" si="2"/>
        <v>411</v>
      </c>
      <c r="D15" s="44">
        <f t="shared" si="3"/>
        <v>326</v>
      </c>
      <c r="E15" s="44">
        <f t="shared" si="4"/>
        <v>275</v>
      </c>
      <c r="F15" s="44">
        <f t="shared" si="5"/>
        <v>241</v>
      </c>
      <c r="G15" s="44">
        <f t="shared" si="6"/>
        <v>217</v>
      </c>
      <c r="H15" s="44">
        <f t="shared" si="7"/>
        <v>198</v>
      </c>
      <c r="I15" s="44">
        <f t="shared" si="8"/>
        <v>184</v>
      </c>
      <c r="J15" s="44">
        <f t="shared" si="9"/>
        <v>173</v>
      </c>
      <c r="K15" s="45">
        <v>12000</v>
      </c>
    </row>
    <row r="16" spans="1:11">
      <c r="A16" s="44">
        <f t="shared" si="0"/>
        <v>1182</v>
      </c>
      <c r="B16" s="44">
        <f t="shared" si="1"/>
        <v>629</v>
      </c>
      <c r="C16" s="44">
        <f t="shared" si="2"/>
        <v>445</v>
      </c>
      <c r="D16" s="44">
        <f t="shared" si="3"/>
        <v>353</v>
      </c>
      <c r="E16" s="44">
        <f t="shared" si="4"/>
        <v>298</v>
      </c>
      <c r="F16" s="44">
        <f t="shared" si="5"/>
        <v>261</v>
      </c>
      <c r="G16" s="44">
        <f t="shared" si="6"/>
        <v>235</v>
      </c>
      <c r="H16" s="44">
        <f t="shared" si="7"/>
        <v>215</v>
      </c>
      <c r="I16" s="44">
        <f t="shared" si="8"/>
        <v>200</v>
      </c>
      <c r="J16" s="44">
        <f t="shared" si="9"/>
        <v>187</v>
      </c>
      <c r="K16" s="45">
        <v>13000</v>
      </c>
    </row>
    <row r="17" spans="1:11">
      <c r="A17" s="44">
        <f t="shared" si="0"/>
        <v>1273</v>
      </c>
      <c r="B17" s="44">
        <f t="shared" si="1"/>
        <v>678</v>
      </c>
      <c r="C17" s="44">
        <f t="shared" si="2"/>
        <v>479</v>
      </c>
      <c r="D17" s="44">
        <f t="shared" si="3"/>
        <v>380</v>
      </c>
      <c r="E17" s="44">
        <f t="shared" si="4"/>
        <v>321</v>
      </c>
      <c r="F17" s="44">
        <f t="shared" si="5"/>
        <v>281</v>
      </c>
      <c r="G17" s="44">
        <f t="shared" si="6"/>
        <v>253</v>
      </c>
      <c r="H17" s="44">
        <f t="shared" si="7"/>
        <v>231</v>
      </c>
      <c r="I17" s="44">
        <f t="shared" si="8"/>
        <v>215</v>
      </c>
      <c r="J17" s="44">
        <f t="shared" si="9"/>
        <v>202</v>
      </c>
      <c r="K17" s="45">
        <v>14000</v>
      </c>
    </row>
    <row r="18" spans="1:11">
      <c r="A18" s="44">
        <f t="shared" si="0"/>
        <v>1363</v>
      </c>
      <c r="B18" s="44">
        <f t="shared" si="1"/>
        <v>726</v>
      </c>
      <c r="C18" s="44">
        <f t="shared" si="2"/>
        <v>513</v>
      </c>
      <c r="D18" s="44">
        <f t="shared" si="3"/>
        <v>407</v>
      </c>
      <c r="E18" s="44">
        <f t="shared" si="4"/>
        <v>343</v>
      </c>
      <c r="F18" s="44">
        <f t="shared" si="5"/>
        <v>301</v>
      </c>
      <c r="G18" s="44">
        <f t="shared" si="6"/>
        <v>271</v>
      </c>
      <c r="H18" s="44">
        <f t="shared" si="7"/>
        <v>248</v>
      </c>
      <c r="I18" s="44">
        <f t="shared" si="8"/>
        <v>230</v>
      </c>
      <c r="J18" s="44">
        <f t="shared" si="9"/>
        <v>216</v>
      </c>
      <c r="K18" s="45">
        <v>15000</v>
      </c>
    </row>
    <row r="19" spans="1:11">
      <c r="A19" s="44">
        <f t="shared" si="0"/>
        <v>1454</v>
      </c>
      <c r="B19" s="44">
        <f t="shared" si="1"/>
        <v>774</v>
      </c>
      <c r="C19" s="44">
        <f t="shared" si="2"/>
        <v>548</v>
      </c>
      <c r="D19" s="44">
        <f t="shared" si="3"/>
        <v>434</v>
      </c>
      <c r="E19" s="44">
        <f t="shared" si="4"/>
        <v>366</v>
      </c>
      <c r="F19" s="44">
        <f t="shared" si="5"/>
        <v>321</v>
      </c>
      <c r="G19" s="44">
        <f t="shared" si="6"/>
        <v>289</v>
      </c>
      <c r="H19" s="44">
        <f t="shared" si="7"/>
        <v>264</v>
      </c>
      <c r="I19" s="44">
        <f t="shared" si="8"/>
        <v>245</v>
      </c>
      <c r="J19" s="44">
        <f t="shared" si="9"/>
        <v>230</v>
      </c>
      <c r="K19" s="45">
        <v>16000</v>
      </c>
    </row>
    <row r="20" spans="1:11">
      <c r="A20" s="44">
        <f t="shared" si="0"/>
        <v>1545</v>
      </c>
      <c r="B20" s="44">
        <f t="shared" si="1"/>
        <v>823</v>
      </c>
      <c r="C20" s="44">
        <f t="shared" si="2"/>
        <v>582</v>
      </c>
      <c r="D20" s="44">
        <f t="shared" si="3"/>
        <v>461</v>
      </c>
      <c r="E20" s="44">
        <f t="shared" si="4"/>
        <v>389</v>
      </c>
      <c r="F20" s="44">
        <f t="shared" si="5"/>
        <v>341</v>
      </c>
      <c r="G20" s="44">
        <f t="shared" si="6"/>
        <v>307</v>
      </c>
      <c r="H20" s="44">
        <f t="shared" si="7"/>
        <v>281</v>
      </c>
      <c r="I20" s="44">
        <f t="shared" si="8"/>
        <v>261</v>
      </c>
      <c r="J20" s="44">
        <f t="shared" si="9"/>
        <v>245</v>
      </c>
      <c r="K20" s="45">
        <v>17000</v>
      </c>
    </row>
    <row r="21" spans="1:11">
      <c r="A21" s="44">
        <f t="shared" si="0"/>
        <v>1636</v>
      </c>
      <c r="B21" s="44">
        <f t="shared" si="1"/>
        <v>871</v>
      </c>
      <c r="C21" s="44">
        <f t="shared" si="2"/>
        <v>616</v>
      </c>
      <c r="D21" s="44">
        <f t="shared" si="3"/>
        <v>489</v>
      </c>
      <c r="E21" s="44">
        <f t="shared" si="4"/>
        <v>412</v>
      </c>
      <c r="F21" s="44">
        <f t="shared" si="5"/>
        <v>361</v>
      </c>
      <c r="G21" s="44">
        <f t="shared" si="6"/>
        <v>325</v>
      </c>
      <c r="H21" s="44">
        <f t="shared" si="7"/>
        <v>297</v>
      </c>
      <c r="I21" s="44">
        <f t="shared" si="8"/>
        <v>276</v>
      </c>
      <c r="J21" s="44">
        <f t="shared" si="9"/>
        <v>259</v>
      </c>
      <c r="K21" s="45">
        <v>18000</v>
      </c>
    </row>
    <row r="22" spans="1:11">
      <c r="A22" s="44">
        <f t="shared" si="0"/>
        <v>1727</v>
      </c>
      <c r="B22" s="44">
        <f t="shared" si="1"/>
        <v>919</v>
      </c>
      <c r="C22" s="44">
        <f t="shared" si="2"/>
        <v>650</v>
      </c>
      <c r="D22" s="44">
        <f t="shared" si="3"/>
        <v>516</v>
      </c>
      <c r="E22" s="44">
        <f t="shared" si="4"/>
        <v>435</v>
      </c>
      <c r="F22" s="44">
        <f t="shared" si="5"/>
        <v>381</v>
      </c>
      <c r="G22" s="44">
        <f t="shared" si="6"/>
        <v>343</v>
      </c>
      <c r="H22" s="44">
        <f t="shared" si="7"/>
        <v>314</v>
      </c>
      <c r="I22" s="44">
        <f t="shared" si="8"/>
        <v>291</v>
      </c>
      <c r="J22" s="44">
        <f t="shared" si="9"/>
        <v>273</v>
      </c>
      <c r="K22" s="45">
        <v>19000</v>
      </c>
    </row>
    <row r="23" spans="1:11">
      <c r="A23" s="44">
        <f t="shared" si="0"/>
        <v>1818</v>
      </c>
      <c r="B23" s="44">
        <f t="shared" si="1"/>
        <v>968</v>
      </c>
      <c r="C23" s="44">
        <f t="shared" si="2"/>
        <v>684</v>
      </c>
      <c r="D23" s="44">
        <f t="shared" si="3"/>
        <v>543</v>
      </c>
      <c r="E23" s="44">
        <f t="shared" si="4"/>
        <v>458</v>
      </c>
      <c r="F23" s="44">
        <f t="shared" si="5"/>
        <v>401</v>
      </c>
      <c r="G23" s="44">
        <f t="shared" si="6"/>
        <v>361</v>
      </c>
      <c r="H23" s="44">
        <f t="shared" si="7"/>
        <v>330</v>
      </c>
      <c r="I23" s="44">
        <f t="shared" si="8"/>
        <v>307</v>
      </c>
      <c r="J23" s="44">
        <f t="shared" si="9"/>
        <v>288</v>
      </c>
      <c r="K23" s="45">
        <v>20000</v>
      </c>
    </row>
    <row r="24" spans="1:11">
      <c r="A24" s="44">
        <f t="shared" si="0"/>
        <v>1909</v>
      </c>
      <c r="B24" s="44">
        <f t="shared" si="1"/>
        <v>1016</v>
      </c>
      <c r="C24" s="44">
        <f t="shared" si="2"/>
        <v>719</v>
      </c>
      <c r="D24" s="44">
        <f t="shared" si="3"/>
        <v>570</v>
      </c>
      <c r="E24" s="44">
        <f t="shared" si="4"/>
        <v>481</v>
      </c>
      <c r="F24" s="44">
        <f t="shared" si="5"/>
        <v>421</v>
      </c>
      <c r="G24" s="44">
        <f t="shared" si="6"/>
        <v>379</v>
      </c>
      <c r="H24" s="44">
        <f t="shared" si="7"/>
        <v>347</v>
      </c>
      <c r="I24" s="44">
        <f t="shared" si="8"/>
        <v>322</v>
      </c>
      <c r="J24" s="44">
        <f t="shared" si="9"/>
        <v>302</v>
      </c>
      <c r="K24" s="45">
        <v>21000</v>
      </c>
    </row>
    <row r="25" spans="1:11">
      <c r="A25" s="44">
        <f t="shared" si="0"/>
        <v>2000</v>
      </c>
      <c r="B25" s="44">
        <f t="shared" si="1"/>
        <v>1065</v>
      </c>
      <c r="C25" s="44">
        <f t="shared" si="2"/>
        <v>753</v>
      </c>
      <c r="D25" s="44">
        <f t="shared" si="3"/>
        <v>597</v>
      </c>
      <c r="E25" s="44">
        <f t="shared" si="4"/>
        <v>504</v>
      </c>
      <c r="F25" s="44">
        <f t="shared" si="5"/>
        <v>441</v>
      </c>
      <c r="G25" s="44">
        <f t="shared" si="6"/>
        <v>397</v>
      </c>
      <c r="H25" s="44">
        <f t="shared" si="7"/>
        <v>363</v>
      </c>
      <c r="I25" s="44">
        <f t="shared" si="8"/>
        <v>337</v>
      </c>
      <c r="J25" s="44">
        <f t="shared" si="9"/>
        <v>317</v>
      </c>
      <c r="K25" s="45">
        <v>22000</v>
      </c>
    </row>
    <row r="26" spans="1:11">
      <c r="A26" s="44">
        <f t="shared" si="0"/>
        <v>2090</v>
      </c>
      <c r="B26" s="44">
        <f t="shared" si="1"/>
        <v>1113</v>
      </c>
      <c r="C26" s="44">
        <f t="shared" si="2"/>
        <v>787</v>
      </c>
      <c r="D26" s="44">
        <f t="shared" si="3"/>
        <v>624</v>
      </c>
      <c r="E26" s="44">
        <f t="shared" si="4"/>
        <v>526</v>
      </c>
      <c r="F26" s="44">
        <f t="shared" si="5"/>
        <v>461</v>
      </c>
      <c r="G26" s="44">
        <f t="shared" si="6"/>
        <v>415</v>
      </c>
      <c r="H26" s="44">
        <f t="shared" si="7"/>
        <v>380</v>
      </c>
      <c r="I26" s="44">
        <f t="shared" si="8"/>
        <v>353</v>
      </c>
      <c r="J26" s="44">
        <f t="shared" si="9"/>
        <v>331</v>
      </c>
      <c r="K26" s="45">
        <v>23000</v>
      </c>
    </row>
    <row r="27" spans="1:11">
      <c r="A27" s="44">
        <f t="shared" si="0"/>
        <v>2181</v>
      </c>
      <c r="B27" s="44">
        <f t="shared" si="1"/>
        <v>1161</v>
      </c>
      <c r="C27" s="44">
        <f t="shared" si="2"/>
        <v>821</v>
      </c>
      <c r="D27" s="44">
        <f t="shared" si="3"/>
        <v>651</v>
      </c>
      <c r="E27" s="44">
        <f t="shared" si="4"/>
        <v>549</v>
      </c>
      <c r="F27" s="44">
        <f t="shared" si="5"/>
        <v>481</v>
      </c>
      <c r="G27" s="44">
        <f t="shared" si="6"/>
        <v>433</v>
      </c>
      <c r="H27" s="44">
        <f t="shared" si="7"/>
        <v>396</v>
      </c>
      <c r="I27" s="44">
        <f t="shared" si="8"/>
        <v>368</v>
      </c>
      <c r="J27" s="44">
        <f t="shared" si="9"/>
        <v>345</v>
      </c>
      <c r="K27" s="45">
        <v>24000</v>
      </c>
    </row>
    <row r="28" spans="1:11">
      <c r="A28" s="44">
        <f t="shared" si="0"/>
        <v>2272</v>
      </c>
      <c r="B28" s="44">
        <f t="shared" si="1"/>
        <v>1210</v>
      </c>
      <c r="C28" s="44">
        <f t="shared" si="2"/>
        <v>855</v>
      </c>
      <c r="D28" s="44">
        <f t="shared" si="3"/>
        <v>678</v>
      </c>
      <c r="E28" s="44">
        <f t="shared" si="4"/>
        <v>572</v>
      </c>
      <c r="F28" s="44">
        <f t="shared" si="5"/>
        <v>501</v>
      </c>
      <c r="G28" s="44">
        <f t="shared" si="6"/>
        <v>451</v>
      </c>
      <c r="H28" s="44">
        <f t="shared" si="7"/>
        <v>413</v>
      </c>
      <c r="I28" s="44">
        <f t="shared" si="8"/>
        <v>383</v>
      </c>
      <c r="J28" s="44">
        <f t="shared" si="9"/>
        <v>360</v>
      </c>
      <c r="K28" s="45">
        <v>25000</v>
      </c>
    </row>
    <row r="29" spans="1:11">
      <c r="A29" s="44">
        <f t="shared" si="0"/>
        <v>2363</v>
      </c>
      <c r="B29" s="44">
        <f t="shared" si="1"/>
        <v>1258</v>
      </c>
      <c r="C29" s="44">
        <f t="shared" si="2"/>
        <v>890</v>
      </c>
      <c r="D29" s="44">
        <f t="shared" si="3"/>
        <v>705</v>
      </c>
      <c r="E29" s="44">
        <f t="shared" si="4"/>
        <v>595</v>
      </c>
      <c r="F29" s="44">
        <f t="shared" si="5"/>
        <v>521</v>
      </c>
      <c r="G29" s="44">
        <f t="shared" si="6"/>
        <v>469</v>
      </c>
      <c r="H29" s="44">
        <f t="shared" si="7"/>
        <v>429</v>
      </c>
      <c r="I29" s="44">
        <f t="shared" si="8"/>
        <v>399</v>
      </c>
      <c r="J29" s="44">
        <f t="shared" si="9"/>
        <v>374</v>
      </c>
      <c r="K29" s="45">
        <v>26000</v>
      </c>
    </row>
    <row r="30" spans="1:11">
      <c r="A30" s="44">
        <f t="shared" si="0"/>
        <v>2454</v>
      </c>
      <c r="B30" s="44">
        <f t="shared" si="1"/>
        <v>1306</v>
      </c>
      <c r="C30" s="44">
        <f t="shared" si="2"/>
        <v>924</v>
      </c>
      <c r="D30" s="44">
        <f t="shared" si="3"/>
        <v>733</v>
      </c>
      <c r="E30" s="44">
        <f t="shared" si="4"/>
        <v>618</v>
      </c>
      <c r="F30" s="44">
        <f t="shared" si="5"/>
        <v>541</v>
      </c>
      <c r="G30" s="44">
        <f t="shared" si="6"/>
        <v>487</v>
      </c>
      <c r="H30" s="44">
        <f t="shared" si="7"/>
        <v>446</v>
      </c>
      <c r="I30" s="44">
        <f t="shared" si="8"/>
        <v>414</v>
      </c>
      <c r="J30" s="44">
        <f t="shared" si="9"/>
        <v>388</v>
      </c>
      <c r="K30" s="45">
        <v>27000</v>
      </c>
    </row>
    <row r="31" spans="1:11">
      <c r="A31" s="44">
        <f t="shared" si="0"/>
        <v>2545</v>
      </c>
      <c r="B31" s="44">
        <f t="shared" si="1"/>
        <v>1355</v>
      </c>
      <c r="C31" s="44">
        <f t="shared" si="2"/>
        <v>958</v>
      </c>
      <c r="D31" s="44">
        <f t="shared" si="3"/>
        <v>760</v>
      </c>
      <c r="E31" s="44">
        <f t="shared" si="4"/>
        <v>641</v>
      </c>
      <c r="F31" s="44">
        <f t="shared" si="5"/>
        <v>561</v>
      </c>
      <c r="G31" s="44">
        <f t="shared" si="6"/>
        <v>505</v>
      </c>
      <c r="H31" s="44">
        <f t="shared" si="7"/>
        <v>462</v>
      </c>
      <c r="I31" s="44">
        <f t="shared" si="8"/>
        <v>429</v>
      </c>
      <c r="J31" s="44">
        <f t="shared" si="9"/>
        <v>403</v>
      </c>
      <c r="K31" s="45">
        <v>28000</v>
      </c>
    </row>
    <row r="32" spans="1:11">
      <c r="A32" s="44">
        <f t="shared" si="0"/>
        <v>2636</v>
      </c>
      <c r="B32" s="44">
        <f t="shared" si="1"/>
        <v>1403</v>
      </c>
      <c r="C32" s="44">
        <f t="shared" si="2"/>
        <v>992</v>
      </c>
      <c r="D32" s="44">
        <f t="shared" si="3"/>
        <v>787</v>
      </c>
      <c r="E32" s="44">
        <f t="shared" si="4"/>
        <v>664</v>
      </c>
      <c r="F32" s="44">
        <f t="shared" si="5"/>
        <v>581</v>
      </c>
      <c r="G32" s="44">
        <f t="shared" si="6"/>
        <v>523</v>
      </c>
      <c r="H32" s="44">
        <f t="shared" si="7"/>
        <v>479</v>
      </c>
      <c r="I32" s="44">
        <f t="shared" si="8"/>
        <v>444</v>
      </c>
      <c r="J32" s="44">
        <f t="shared" si="9"/>
        <v>417</v>
      </c>
      <c r="K32" s="45">
        <v>29000</v>
      </c>
    </row>
    <row r="33" spans="1:11">
      <c r="A33" s="44">
        <f t="shared" si="0"/>
        <v>2726</v>
      </c>
      <c r="B33" s="44">
        <f t="shared" si="1"/>
        <v>1451</v>
      </c>
      <c r="C33" s="44">
        <f t="shared" si="2"/>
        <v>1026</v>
      </c>
      <c r="D33" s="44">
        <f t="shared" si="3"/>
        <v>814</v>
      </c>
      <c r="E33" s="44">
        <f t="shared" si="4"/>
        <v>686</v>
      </c>
      <c r="F33" s="44">
        <f t="shared" si="5"/>
        <v>601</v>
      </c>
      <c r="G33" s="44">
        <f t="shared" si="6"/>
        <v>541</v>
      </c>
      <c r="H33" s="44">
        <f t="shared" si="7"/>
        <v>495</v>
      </c>
      <c r="I33" s="44">
        <f t="shared" si="8"/>
        <v>460</v>
      </c>
      <c r="J33" s="44">
        <f t="shared" si="9"/>
        <v>431</v>
      </c>
      <c r="K33" s="45">
        <v>30000</v>
      </c>
    </row>
    <row r="34" spans="1:11">
      <c r="A34" s="44">
        <f t="shared" si="0"/>
        <v>2817</v>
      </c>
      <c r="B34" s="44">
        <f t="shared" si="1"/>
        <v>1500</v>
      </c>
      <c r="C34" s="44">
        <f t="shared" si="2"/>
        <v>1061</v>
      </c>
      <c r="D34" s="44">
        <f t="shared" si="3"/>
        <v>841</v>
      </c>
      <c r="E34" s="44">
        <f t="shared" si="4"/>
        <v>709</v>
      </c>
      <c r="F34" s="44">
        <f t="shared" si="5"/>
        <v>621</v>
      </c>
      <c r="G34" s="44">
        <f t="shared" si="6"/>
        <v>559</v>
      </c>
      <c r="H34" s="44">
        <f t="shared" si="7"/>
        <v>512</v>
      </c>
      <c r="I34" s="44">
        <f t="shared" si="8"/>
        <v>475</v>
      </c>
      <c r="J34" s="44">
        <f t="shared" si="9"/>
        <v>446</v>
      </c>
      <c r="K34" s="45">
        <v>31000</v>
      </c>
    </row>
    <row r="35" spans="1:11">
      <c r="A35" s="44">
        <f t="shared" si="0"/>
        <v>2908</v>
      </c>
      <c r="B35" s="44">
        <f t="shared" si="1"/>
        <v>1548</v>
      </c>
      <c r="C35" s="44">
        <f t="shared" si="2"/>
        <v>1095</v>
      </c>
      <c r="D35" s="44">
        <f t="shared" si="3"/>
        <v>868</v>
      </c>
      <c r="E35" s="44">
        <f t="shared" si="4"/>
        <v>732</v>
      </c>
      <c r="F35" s="44">
        <f t="shared" si="5"/>
        <v>642</v>
      </c>
      <c r="G35" s="44">
        <f t="shared" si="6"/>
        <v>577</v>
      </c>
      <c r="H35" s="44">
        <f t="shared" si="7"/>
        <v>528</v>
      </c>
      <c r="I35" s="44">
        <f t="shared" si="8"/>
        <v>490</v>
      </c>
      <c r="J35" s="44">
        <f t="shared" si="9"/>
        <v>460</v>
      </c>
      <c r="K35" s="45">
        <v>32000</v>
      </c>
    </row>
    <row r="36" spans="1:11">
      <c r="A36" s="44">
        <f t="shared" si="0"/>
        <v>2999</v>
      </c>
      <c r="B36" s="44">
        <f t="shared" si="1"/>
        <v>1597</v>
      </c>
      <c r="C36" s="44">
        <f t="shared" si="2"/>
        <v>1129</v>
      </c>
      <c r="D36" s="44">
        <f t="shared" si="3"/>
        <v>895</v>
      </c>
      <c r="E36" s="44">
        <f t="shared" si="4"/>
        <v>755</v>
      </c>
      <c r="F36" s="44">
        <f t="shared" si="5"/>
        <v>662</v>
      </c>
      <c r="G36" s="44">
        <f t="shared" si="6"/>
        <v>595</v>
      </c>
      <c r="H36" s="44">
        <f t="shared" si="7"/>
        <v>545</v>
      </c>
      <c r="I36" s="44">
        <f t="shared" si="8"/>
        <v>506</v>
      </c>
      <c r="J36" s="44">
        <f t="shared" si="9"/>
        <v>475</v>
      </c>
      <c r="K36" s="45">
        <v>33000</v>
      </c>
    </row>
    <row r="37" spans="1:11">
      <c r="A37" s="44">
        <f t="shared" si="0"/>
        <v>3090</v>
      </c>
      <c r="B37" s="44">
        <f t="shared" si="1"/>
        <v>1645</v>
      </c>
      <c r="C37" s="44">
        <f t="shared" si="2"/>
        <v>1163</v>
      </c>
      <c r="D37" s="44">
        <f t="shared" si="3"/>
        <v>922</v>
      </c>
      <c r="E37" s="44">
        <f t="shared" si="4"/>
        <v>778</v>
      </c>
      <c r="F37" s="44">
        <f t="shared" si="5"/>
        <v>682</v>
      </c>
      <c r="G37" s="44">
        <f t="shared" si="6"/>
        <v>613</v>
      </c>
      <c r="H37" s="44">
        <f t="shared" si="7"/>
        <v>561</v>
      </c>
      <c r="I37" s="44">
        <f t="shared" si="8"/>
        <v>521</v>
      </c>
      <c r="J37" s="44">
        <f t="shared" si="9"/>
        <v>489</v>
      </c>
      <c r="K37" s="45">
        <v>34000</v>
      </c>
    </row>
    <row r="38" spans="1:11">
      <c r="A38" s="44">
        <f t="shared" si="0"/>
        <v>3181</v>
      </c>
      <c r="B38" s="44">
        <f t="shared" si="1"/>
        <v>1693</v>
      </c>
      <c r="C38" s="44">
        <f t="shared" si="2"/>
        <v>1197</v>
      </c>
      <c r="D38" s="44">
        <f t="shared" si="3"/>
        <v>950</v>
      </c>
      <c r="E38" s="44">
        <f t="shared" si="4"/>
        <v>801</v>
      </c>
      <c r="F38" s="44">
        <f t="shared" si="5"/>
        <v>702</v>
      </c>
      <c r="G38" s="44">
        <f t="shared" si="6"/>
        <v>631</v>
      </c>
      <c r="H38" s="44">
        <f t="shared" si="7"/>
        <v>578</v>
      </c>
      <c r="I38" s="44">
        <f t="shared" si="8"/>
        <v>536</v>
      </c>
      <c r="J38" s="44">
        <f t="shared" si="9"/>
        <v>503</v>
      </c>
      <c r="K38" s="45">
        <v>35000</v>
      </c>
    </row>
    <row r="39" spans="1:11">
      <c r="A39" s="44">
        <f t="shared" si="0"/>
        <v>3272</v>
      </c>
      <c r="B39" s="44">
        <f t="shared" si="1"/>
        <v>1742</v>
      </c>
      <c r="C39" s="44">
        <f t="shared" si="2"/>
        <v>1232</v>
      </c>
      <c r="D39" s="44">
        <f t="shared" si="3"/>
        <v>977</v>
      </c>
      <c r="E39" s="44">
        <f t="shared" si="4"/>
        <v>824</v>
      </c>
      <c r="F39" s="44">
        <f t="shared" si="5"/>
        <v>722</v>
      </c>
      <c r="G39" s="44">
        <f t="shared" si="6"/>
        <v>649</v>
      </c>
      <c r="H39" s="44">
        <f t="shared" si="7"/>
        <v>594</v>
      </c>
      <c r="I39" s="44">
        <f t="shared" si="8"/>
        <v>552</v>
      </c>
      <c r="J39" s="44">
        <f t="shared" si="9"/>
        <v>518</v>
      </c>
      <c r="K39" s="45">
        <v>36000</v>
      </c>
    </row>
    <row r="40" spans="1:11">
      <c r="A40" s="44">
        <f t="shared" si="0"/>
        <v>3363</v>
      </c>
      <c r="B40" s="44">
        <f t="shared" si="1"/>
        <v>1790</v>
      </c>
      <c r="C40" s="44">
        <f t="shared" si="2"/>
        <v>1266</v>
      </c>
      <c r="D40" s="44">
        <f t="shared" si="3"/>
        <v>1004</v>
      </c>
      <c r="E40" s="44">
        <f t="shared" si="4"/>
        <v>847</v>
      </c>
      <c r="F40" s="44">
        <f t="shared" si="5"/>
        <v>742</v>
      </c>
      <c r="G40" s="44">
        <f t="shared" si="6"/>
        <v>667</v>
      </c>
      <c r="H40" s="44">
        <f t="shared" si="7"/>
        <v>611</v>
      </c>
      <c r="I40" s="44">
        <f t="shared" si="8"/>
        <v>567</v>
      </c>
      <c r="J40" s="44">
        <f t="shared" si="9"/>
        <v>532</v>
      </c>
      <c r="K40" s="45">
        <v>37000</v>
      </c>
    </row>
    <row r="41" spans="1:11">
      <c r="A41" s="44">
        <f t="shared" si="0"/>
        <v>3453</v>
      </c>
      <c r="B41" s="44">
        <f t="shared" si="1"/>
        <v>1838</v>
      </c>
      <c r="C41" s="44">
        <f t="shared" si="2"/>
        <v>1300</v>
      </c>
      <c r="D41" s="44">
        <f t="shared" si="3"/>
        <v>1031</v>
      </c>
      <c r="E41" s="44">
        <f t="shared" si="4"/>
        <v>869</v>
      </c>
      <c r="F41" s="44">
        <f t="shared" si="5"/>
        <v>762</v>
      </c>
      <c r="G41" s="44">
        <f t="shared" si="6"/>
        <v>685</v>
      </c>
      <c r="H41" s="44">
        <f t="shared" si="7"/>
        <v>627</v>
      </c>
      <c r="I41" s="44">
        <f t="shared" si="8"/>
        <v>582</v>
      </c>
      <c r="J41" s="44">
        <f t="shared" si="9"/>
        <v>546</v>
      </c>
      <c r="K41" s="45">
        <v>38000</v>
      </c>
    </row>
    <row r="42" spans="1:11">
      <c r="A42" s="44">
        <f t="shared" si="0"/>
        <v>3544</v>
      </c>
      <c r="B42" s="44">
        <f t="shared" si="1"/>
        <v>1887</v>
      </c>
      <c r="C42" s="44">
        <f t="shared" si="2"/>
        <v>1334</v>
      </c>
      <c r="D42" s="44">
        <f t="shared" si="3"/>
        <v>1058</v>
      </c>
      <c r="E42" s="44">
        <f t="shared" si="4"/>
        <v>892</v>
      </c>
      <c r="F42" s="44">
        <f t="shared" si="5"/>
        <v>782</v>
      </c>
      <c r="G42" s="44">
        <f t="shared" si="6"/>
        <v>703</v>
      </c>
      <c r="H42" s="44">
        <f t="shared" si="7"/>
        <v>644</v>
      </c>
      <c r="I42" s="44">
        <f t="shared" si="8"/>
        <v>598</v>
      </c>
      <c r="J42" s="44">
        <f t="shared" si="9"/>
        <v>561</v>
      </c>
      <c r="K42" s="45">
        <v>39000</v>
      </c>
    </row>
    <row r="43" spans="1:11">
      <c r="A43" s="44">
        <f t="shared" si="0"/>
        <v>3635</v>
      </c>
      <c r="B43" s="44">
        <f t="shared" si="1"/>
        <v>1935</v>
      </c>
      <c r="C43" s="44">
        <f t="shared" si="2"/>
        <v>1368</v>
      </c>
      <c r="D43" s="44">
        <f t="shared" si="3"/>
        <v>1085</v>
      </c>
      <c r="E43" s="44">
        <f t="shared" si="4"/>
        <v>915</v>
      </c>
      <c r="F43" s="44">
        <f t="shared" si="5"/>
        <v>802</v>
      </c>
      <c r="G43" s="44">
        <f t="shared" si="6"/>
        <v>721</v>
      </c>
      <c r="H43" s="44">
        <f t="shared" si="7"/>
        <v>660</v>
      </c>
      <c r="I43" s="44">
        <f t="shared" si="8"/>
        <v>613</v>
      </c>
      <c r="J43" s="44">
        <f t="shared" si="9"/>
        <v>575</v>
      </c>
      <c r="K43" s="45">
        <v>40000</v>
      </c>
    </row>
    <row r="44" spans="1:11">
      <c r="A44" s="44">
        <f t="shared" si="0"/>
        <v>3726</v>
      </c>
      <c r="B44" s="44">
        <f t="shared" si="1"/>
        <v>1983</v>
      </c>
      <c r="C44" s="44">
        <f t="shared" si="2"/>
        <v>1403</v>
      </c>
      <c r="D44" s="44">
        <f t="shared" si="3"/>
        <v>1112</v>
      </c>
      <c r="E44" s="44">
        <f t="shared" si="4"/>
        <v>938</v>
      </c>
      <c r="F44" s="44">
        <f t="shared" si="5"/>
        <v>822</v>
      </c>
      <c r="G44" s="44">
        <f t="shared" si="6"/>
        <v>739</v>
      </c>
      <c r="H44" s="44">
        <f t="shared" si="7"/>
        <v>677</v>
      </c>
      <c r="I44" s="44">
        <f t="shared" si="8"/>
        <v>628</v>
      </c>
      <c r="J44" s="44">
        <f t="shared" si="9"/>
        <v>589</v>
      </c>
      <c r="K44" s="45">
        <v>41000</v>
      </c>
    </row>
    <row r="45" spans="1:11">
      <c r="A45" s="44">
        <f t="shared" si="0"/>
        <v>3817</v>
      </c>
      <c r="B45" s="44">
        <f t="shared" si="1"/>
        <v>2032</v>
      </c>
      <c r="C45" s="44">
        <f t="shared" si="2"/>
        <v>1437</v>
      </c>
      <c r="D45" s="44">
        <f t="shared" si="3"/>
        <v>1139</v>
      </c>
      <c r="E45" s="44">
        <f t="shared" si="4"/>
        <v>961</v>
      </c>
      <c r="F45" s="44">
        <f t="shared" si="5"/>
        <v>842</v>
      </c>
      <c r="G45" s="44">
        <f t="shared" si="6"/>
        <v>757</v>
      </c>
      <c r="H45" s="44">
        <f t="shared" si="7"/>
        <v>693</v>
      </c>
      <c r="I45" s="44">
        <f t="shared" si="8"/>
        <v>643</v>
      </c>
      <c r="J45" s="44">
        <f t="shared" si="9"/>
        <v>604</v>
      </c>
      <c r="K45" s="45">
        <v>42000</v>
      </c>
    </row>
    <row r="46" spans="1:11">
      <c r="A46" s="44">
        <f t="shared" si="0"/>
        <v>3908</v>
      </c>
      <c r="B46" s="44">
        <f t="shared" si="1"/>
        <v>2080</v>
      </c>
      <c r="C46" s="44">
        <f t="shared" si="2"/>
        <v>1471</v>
      </c>
      <c r="D46" s="44">
        <f t="shared" si="3"/>
        <v>1166</v>
      </c>
      <c r="E46" s="44">
        <f t="shared" si="4"/>
        <v>984</v>
      </c>
      <c r="F46" s="44">
        <f t="shared" si="5"/>
        <v>862</v>
      </c>
      <c r="G46" s="44">
        <f t="shared" si="6"/>
        <v>775</v>
      </c>
      <c r="H46" s="44">
        <f t="shared" si="7"/>
        <v>710</v>
      </c>
      <c r="I46" s="44">
        <f t="shared" si="8"/>
        <v>659</v>
      </c>
      <c r="J46" s="44">
        <f t="shared" si="9"/>
        <v>618</v>
      </c>
      <c r="K46" s="45">
        <v>43000</v>
      </c>
    </row>
    <row r="47" spans="1:11">
      <c r="A47" s="44">
        <f t="shared" si="0"/>
        <v>3999</v>
      </c>
      <c r="B47" s="44">
        <f t="shared" si="1"/>
        <v>2129</v>
      </c>
      <c r="C47" s="44">
        <f t="shared" si="2"/>
        <v>1505</v>
      </c>
      <c r="D47" s="44">
        <f t="shared" si="3"/>
        <v>1194</v>
      </c>
      <c r="E47" s="44">
        <f t="shared" si="4"/>
        <v>1007</v>
      </c>
      <c r="F47" s="44">
        <f t="shared" si="5"/>
        <v>882</v>
      </c>
      <c r="G47" s="44">
        <f t="shared" si="6"/>
        <v>793</v>
      </c>
      <c r="H47" s="44">
        <f t="shared" si="7"/>
        <v>726</v>
      </c>
      <c r="I47" s="44">
        <f t="shared" si="8"/>
        <v>674</v>
      </c>
      <c r="J47" s="44">
        <f t="shared" si="9"/>
        <v>633</v>
      </c>
      <c r="K47" s="45">
        <v>44000</v>
      </c>
    </row>
    <row r="48" spans="1:11">
      <c r="A48" s="44">
        <f t="shared" si="0"/>
        <v>4089</v>
      </c>
      <c r="B48" s="44">
        <f t="shared" si="1"/>
        <v>2177</v>
      </c>
      <c r="C48" s="44">
        <f t="shared" si="2"/>
        <v>1539</v>
      </c>
      <c r="D48" s="44">
        <f t="shared" si="3"/>
        <v>1221</v>
      </c>
      <c r="E48" s="44">
        <f t="shared" si="4"/>
        <v>1029</v>
      </c>
      <c r="F48" s="44">
        <f t="shared" si="5"/>
        <v>902</v>
      </c>
      <c r="G48" s="44">
        <f t="shared" si="6"/>
        <v>811</v>
      </c>
      <c r="H48" s="44">
        <f t="shared" si="7"/>
        <v>743</v>
      </c>
      <c r="I48" s="44">
        <f t="shared" si="8"/>
        <v>689</v>
      </c>
      <c r="J48" s="44">
        <f t="shared" si="9"/>
        <v>647</v>
      </c>
      <c r="K48" s="45">
        <v>45000</v>
      </c>
    </row>
    <row r="49" spans="1:11">
      <c r="A49" s="44">
        <f t="shared" si="0"/>
        <v>4180</v>
      </c>
      <c r="B49" s="44">
        <f t="shared" si="1"/>
        <v>2225</v>
      </c>
      <c r="C49" s="44">
        <f t="shared" si="2"/>
        <v>1574</v>
      </c>
      <c r="D49" s="44">
        <f t="shared" si="3"/>
        <v>1248</v>
      </c>
      <c r="E49" s="44">
        <f t="shared" si="4"/>
        <v>1052</v>
      </c>
      <c r="F49" s="44">
        <f t="shared" si="5"/>
        <v>922</v>
      </c>
      <c r="G49" s="44">
        <f t="shared" si="6"/>
        <v>829</v>
      </c>
      <c r="H49" s="44">
        <f t="shared" si="7"/>
        <v>759</v>
      </c>
      <c r="I49" s="44">
        <f t="shared" si="8"/>
        <v>705</v>
      </c>
      <c r="J49" s="44">
        <f t="shared" si="9"/>
        <v>661</v>
      </c>
      <c r="K49" s="45">
        <v>46000</v>
      </c>
    </row>
    <row r="50" spans="1:11">
      <c r="A50" s="44">
        <f t="shared" si="0"/>
        <v>4271</v>
      </c>
      <c r="B50" s="44">
        <f t="shared" si="1"/>
        <v>2274</v>
      </c>
      <c r="C50" s="44">
        <f t="shared" si="2"/>
        <v>1608</v>
      </c>
      <c r="D50" s="44">
        <f t="shared" si="3"/>
        <v>1275</v>
      </c>
      <c r="E50" s="44">
        <f t="shared" si="4"/>
        <v>1075</v>
      </c>
      <c r="F50" s="44">
        <f t="shared" si="5"/>
        <v>942</v>
      </c>
      <c r="G50" s="44">
        <f t="shared" si="6"/>
        <v>847</v>
      </c>
      <c r="H50" s="44">
        <f t="shared" si="7"/>
        <v>776</v>
      </c>
      <c r="I50" s="44">
        <f t="shared" si="8"/>
        <v>720</v>
      </c>
      <c r="J50" s="44">
        <f t="shared" si="9"/>
        <v>676</v>
      </c>
      <c r="K50" s="45">
        <v>47000</v>
      </c>
    </row>
    <row r="51" spans="1:11">
      <c r="A51" s="44">
        <f t="shared" si="0"/>
        <v>4362</v>
      </c>
      <c r="B51" s="44">
        <f t="shared" si="1"/>
        <v>2322</v>
      </c>
      <c r="C51" s="44">
        <f t="shared" si="2"/>
        <v>1642</v>
      </c>
      <c r="D51" s="44">
        <f t="shared" si="3"/>
        <v>1302</v>
      </c>
      <c r="E51" s="44">
        <f t="shared" si="4"/>
        <v>1098</v>
      </c>
      <c r="F51" s="44">
        <f t="shared" si="5"/>
        <v>962</v>
      </c>
      <c r="G51" s="44">
        <f t="shared" si="6"/>
        <v>865</v>
      </c>
      <c r="H51" s="44">
        <f t="shared" si="7"/>
        <v>792</v>
      </c>
      <c r="I51" s="44">
        <f t="shared" si="8"/>
        <v>735</v>
      </c>
      <c r="J51" s="44">
        <f t="shared" si="9"/>
        <v>690</v>
      </c>
      <c r="K51" s="45">
        <v>48000</v>
      </c>
    </row>
    <row r="52" spans="1:11">
      <c r="A52" s="44">
        <f t="shared" si="0"/>
        <v>4453</v>
      </c>
      <c r="B52" s="44">
        <f t="shared" si="1"/>
        <v>2370</v>
      </c>
      <c r="C52" s="44">
        <f t="shared" si="2"/>
        <v>1676</v>
      </c>
      <c r="D52" s="44">
        <f t="shared" si="3"/>
        <v>1329</v>
      </c>
      <c r="E52" s="44">
        <f t="shared" si="4"/>
        <v>1121</v>
      </c>
      <c r="F52" s="44">
        <f t="shared" si="5"/>
        <v>982</v>
      </c>
      <c r="G52" s="44">
        <f t="shared" si="6"/>
        <v>883</v>
      </c>
      <c r="H52" s="44">
        <f t="shared" si="7"/>
        <v>809</v>
      </c>
      <c r="I52" s="44">
        <f t="shared" si="8"/>
        <v>751</v>
      </c>
      <c r="J52" s="44">
        <f t="shared" si="9"/>
        <v>704</v>
      </c>
      <c r="K52" s="45">
        <v>49000</v>
      </c>
    </row>
    <row r="53" spans="1:11">
      <c r="A53" s="44">
        <f t="shared" si="0"/>
        <v>4544</v>
      </c>
      <c r="B53" s="44">
        <f t="shared" si="1"/>
        <v>2419</v>
      </c>
      <c r="C53" s="44">
        <f t="shared" si="2"/>
        <v>1710</v>
      </c>
      <c r="D53" s="44">
        <f t="shared" si="3"/>
        <v>1356</v>
      </c>
      <c r="E53" s="44">
        <f t="shared" si="4"/>
        <v>1144</v>
      </c>
      <c r="F53" s="44">
        <f t="shared" si="5"/>
        <v>1002</v>
      </c>
      <c r="G53" s="44">
        <f t="shared" si="6"/>
        <v>901</v>
      </c>
      <c r="H53" s="44">
        <f t="shared" si="7"/>
        <v>825</v>
      </c>
      <c r="I53" s="44">
        <f t="shared" si="8"/>
        <v>766</v>
      </c>
      <c r="J53" s="44">
        <f t="shared" si="9"/>
        <v>719</v>
      </c>
      <c r="K53" s="45">
        <v>50000</v>
      </c>
    </row>
    <row r="54" spans="1:11">
      <c r="A54" s="44">
        <f t="shared" si="0"/>
        <v>4635</v>
      </c>
      <c r="B54" s="44">
        <f t="shared" si="1"/>
        <v>2467</v>
      </c>
      <c r="C54" s="44">
        <f t="shared" si="2"/>
        <v>1745</v>
      </c>
      <c r="D54" s="44">
        <f t="shared" si="3"/>
        <v>1383</v>
      </c>
      <c r="E54" s="44">
        <f t="shared" si="4"/>
        <v>1167</v>
      </c>
      <c r="F54" s="44">
        <f t="shared" si="5"/>
        <v>1022</v>
      </c>
      <c r="G54" s="44">
        <f t="shared" si="6"/>
        <v>919</v>
      </c>
      <c r="H54" s="44">
        <f t="shared" si="7"/>
        <v>841</v>
      </c>
      <c r="I54" s="44">
        <f t="shared" si="8"/>
        <v>781</v>
      </c>
      <c r="J54" s="44">
        <f t="shared" si="9"/>
        <v>733</v>
      </c>
      <c r="K54" s="45">
        <v>51000</v>
      </c>
    </row>
    <row r="55" spans="1:11">
      <c r="A55" s="44">
        <f t="shared" si="0"/>
        <v>4725</v>
      </c>
      <c r="B55" s="44">
        <f t="shared" si="1"/>
        <v>2515</v>
      </c>
      <c r="C55" s="44">
        <f t="shared" si="2"/>
        <v>1779</v>
      </c>
      <c r="D55" s="44">
        <f t="shared" si="3"/>
        <v>1410</v>
      </c>
      <c r="E55" s="44">
        <f t="shared" si="4"/>
        <v>1189</v>
      </c>
      <c r="F55" s="44">
        <f t="shared" si="5"/>
        <v>1042</v>
      </c>
      <c r="G55" s="44">
        <f t="shared" si="6"/>
        <v>937</v>
      </c>
      <c r="H55" s="44">
        <f t="shared" si="7"/>
        <v>858</v>
      </c>
      <c r="I55" s="44">
        <f t="shared" si="8"/>
        <v>797</v>
      </c>
      <c r="J55" s="44">
        <f t="shared" si="9"/>
        <v>747</v>
      </c>
      <c r="K55" s="45">
        <v>52000</v>
      </c>
    </row>
    <row r="56" spans="1:11">
      <c r="A56" s="44">
        <f t="shared" si="0"/>
        <v>4816</v>
      </c>
      <c r="B56" s="44">
        <f t="shared" si="1"/>
        <v>2564</v>
      </c>
      <c r="C56" s="44">
        <f t="shared" si="2"/>
        <v>1813</v>
      </c>
      <c r="D56" s="44">
        <f t="shared" si="3"/>
        <v>1438</v>
      </c>
      <c r="E56" s="44">
        <f t="shared" si="4"/>
        <v>1212</v>
      </c>
      <c r="F56" s="44">
        <f t="shared" si="5"/>
        <v>1062</v>
      </c>
      <c r="G56" s="44">
        <f t="shared" si="6"/>
        <v>955</v>
      </c>
      <c r="H56" s="44">
        <f t="shared" si="7"/>
        <v>874</v>
      </c>
      <c r="I56" s="44">
        <f t="shared" si="8"/>
        <v>812</v>
      </c>
      <c r="J56" s="44">
        <f t="shared" si="9"/>
        <v>762</v>
      </c>
      <c r="K56" s="45">
        <v>53000</v>
      </c>
    </row>
    <row r="57" spans="1:11">
      <c r="A57" s="44">
        <f t="shared" si="0"/>
        <v>4907</v>
      </c>
      <c r="B57" s="44">
        <f t="shared" si="1"/>
        <v>2612</v>
      </c>
      <c r="C57" s="44">
        <f t="shared" si="2"/>
        <v>1847</v>
      </c>
      <c r="D57" s="44">
        <f t="shared" si="3"/>
        <v>1465</v>
      </c>
      <c r="E57" s="44">
        <f t="shared" si="4"/>
        <v>1235</v>
      </c>
      <c r="F57" s="44">
        <f t="shared" si="5"/>
        <v>1082</v>
      </c>
      <c r="G57" s="44">
        <f t="shared" si="6"/>
        <v>973</v>
      </c>
      <c r="H57" s="44">
        <f t="shared" si="7"/>
        <v>891</v>
      </c>
      <c r="I57" s="44">
        <f t="shared" si="8"/>
        <v>827</v>
      </c>
      <c r="J57" s="44">
        <f t="shared" si="9"/>
        <v>776</v>
      </c>
      <c r="K57" s="45">
        <v>54000</v>
      </c>
    </row>
    <row r="58" spans="1:11">
      <c r="A58" s="44">
        <f t="shared" si="0"/>
        <v>4998</v>
      </c>
      <c r="B58" s="44">
        <f t="shared" si="1"/>
        <v>2661</v>
      </c>
      <c r="C58" s="44">
        <f t="shared" si="2"/>
        <v>1881</v>
      </c>
      <c r="D58" s="44">
        <f t="shared" si="3"/>
        <v>1492</v>
      </c>
      <c r="E58" s="44">
        <f t="shared" si="4"/>
        <v>1258</v>
      </c>
      <c r="F58" s="44">
        <f t="shared" si="5"/>
        <v>1102</v>
      </c>
      <c r="G58" s="44">
        <f t="shared" si="6"/>
        <v>991</v>
      </c>
      <c r="H58" s="44">
        <f t="shared" si="7"/>
        <v>907</v>
      </c>
      <c r="I58" s="44">
        <f t="shared" si="8"/>
        <v>843</v>
      </c>
      <c r="J58" s="44">
        <f t="shared" si="9"/>
        <v>791</v>
      </c>
      <c r="K58" s="45">
        <v>55000</v>
      </c>
    </row>
    <row r="59" spans="1:11">
      <c r="A59" s="44">
        <f t="shared" si="0"/>
        <v>5089</v>
      </c>
      <c r="B59" s="44">
        <f t="shared" si="1"/>
        <v>2709</v>
      </c>
      <c r="C59" s="44">
        <f t="shared" si="2"/>
        <v>1916</v>
      </c>
      <c r="D59" s="44">
        <f t="shared" si="3"/>
        <v>1519</v>
      </c>
      <c r="E59" s="44">
        <f t="shared" si="4"/>
        <v>1281</v>
      </c>
      <c r="F59" s="44">
        <f t="shared" si="5"/>
        <v>1122</v>
      </c>
      <c r="G59" s="44">
        <f t="shared" si="6"/>
        <v>1009</v>
      </c>
      <c r="H59" s="44">
        <f t="shared" si="7"/>
        <v>924</v>
      </c>
      <c r="I59" s="44">
        <f t="shared" si="8"/>
        <v>858</v>
      </c>
      <c r="J59" s="44">
        <f t="shared" si="9"/>
        <v>805</v>
      </c>
      <c r="K59" s="45">
        <v>56000</v>
      </c>
    </row>
    <row r="60" spans="1:11">
      <c r="A60" s="44">
        <f t="shared" si="0"/>
        <v>5180</v>
      </c>
      <c r="B60" s="44">
        <f t="shared" si="1"/>
        <v>2757</v>
      </c>
      <c r="C60" s="44">
        <f t="shared" si="2"/>
        <v>1950</v>
      </c>
      <c r="D60" s="44">
        <f t="shared" si="3"/>
        <v>1546</v>
      </c>
      <c r="E60" s="44">
        <f t="shared" si="4"/>
        <v>1304</v>
      </c>
      <c r="F60" s="44">
        <f t="shared" si="5"/>
        <v>1142</v>
      </c>
      <c r="G60" s="44">
        <f t="shared" si="6"/>
        <v>1027</v>
      </c>
      <c r="H60" s="44">
        <f t="shared" si="7"/>
        <v>940</v>
      </c>
      <c r="I60" s="44">
        <f t="shared" si="8"/>
        <v>873</v>
      </c>
      <c r="J60" s="44">
        <f t="shared" si="9"/>
        <v>819</v>
      </c>
      <c r="K60" s="45">
        <v>57000</v>
      </c>
    </row>
    <row r="61" spans="1:11">
      <c r="A61" s="44">
        <f t="shared" si="0"/>
        <v>5271</v>
      </c>
      <c r="B61" s="44">
        <f t="shared" si="1"/>
        <v>2806</v>
      </c>
      <c r="C61" s="44">
        <f t="shared" si="2"/>
        <v>1984</v>
      </c>
      <c r="D61" s="44">
        <f t="shared" si="3"/>
        <v>1573</v>
      </c>
      <c r="E61" s="44">
        <f t="shared" si="4"/>
        <v>1327</v>
      </c>
      <c r="F61" s="44">
        <f t="shared" si="5"/>
        <v>1162</v>
      </c>
      <c r="G61" s="44">
        <f t="shared" si="6"/>
        <v>1045</v>
      </c>
      <c r="H61" s="44">
        <f t="shared" si="7"/>
        <v>957</v>
      </c>
      <c r="I61" s="44">
        <f t="shared" si="8"/>
        <v>888</v>
      </c>
      <c r="J61" s="44">
        <f t="shared" si="9"/>
        <v>834</v>
      </c>
      <c r="K61" s="45">
        <v>58000</v>
      </c>
    </row>
    <row r="62" spans="1:11">
      <c r="A62" s="44">
        <f t="shared" si="0"/>
        <v>5362</v>
      </c>
      <c r="B62" s="44">
        <f t="shared" si="1"/>
        <v>2854</v>
      </c>
      <c r="C62" s="44">
        <f t="shared" si="2"/>
        <v>2018</v>
      </c>
      <c r="D62" s="44">
        <f t="shared" si="3"/>
        <v>1600</v>
      </c>
      <c r="E62" s="44">
        <f t="shared" si="4"/>
        <v>1350</v>
      </c>
      <c r="F62" s="44">
        <f t="shared" si="5"/>
        <v>1182</v>
      </c>
      <c r="G62" s="44">
        <f t="shared" si="6"/>
        <v>1063</v>
      </c>
      <c r="H62" s="44">
        <f t="shared" si="7"/>
        <v>973</v>
      </c>
      <c r="I62" s="44">
        <f t="shared" si="8"/>
        <v>904</v>
      </c>
      <c r="J62" s="44">
        <f t="shared" si="9"/>
        <v>848</v>
      </c>
      <c r="K62" s="45">
        <v>59000</v>
      </c>
    </row>
    <row r="63" spans="1:11">
      <c r="A63" s="44">
        <f t="shared" si="0"/>
        <v>5452</v>
      </c>
      <c r="B63" s="44">
        <f t="shared" si="1"/>
        <v>2902</v>
      </c>
      <c r="C63" s="44">
        <f t="shared" si="2"/>
        <v>2052</v>
      </c>
      <c r="D63" s="44">
        <f t="shared" si="3"/>
        <v>1627</v>
      </c>
      <c r="E63" s="44">
        <f t="shared" si="4"/>
        <v>1372</v>
      </c>
      <c r="F63" s="44">
        <f t="shared" si="5"/>
        <v>1202</v>
      </c>
      <c r="G63" s="44">
        <f t="shared" si="6"/>
        <v>1081</v>
      </c>
      <c r="H63" s="44">
        <f t="shared" si="7"/>
        <v>990</v>
      </c>
      <c r="I63" s="44">
        <f t="shared" si="8"/>
        <v>919</v>
      </c>
      <c r="J63" s="44">
        <f t="shared" si="9"/>
        <v>862</v>
      </c>
      <c r="K63" s="45">
        <v>60000</v>
      </c>
    </row>
    <row r="64" spans="1:11">
      <c r="A64" s="44">
        <f t="shared" si="0"/>
        <v>5543</v>
      </c>
      <c r="B64" s="44">
        <f t="shared" si="1"/>
        <v>2951</v>
      </c>
      <c r="C64" s="44">
        <f t="shared" si="2"/>
        <v>2087</v>
      </c>
      <c r="D64" s="44">
        <f t="shared" si="3"/>
        <v>1655</v>
      </c>
      <c r="E64" s="44">
        <f t="shared" si="4"/>
        <v>1395</v>
      </c>
      <c r="F64" s="44">
        <f t="shared" si="5"/>
        <v>1222</v>
      </c>
      <c r="G64" s="44">
        <f t="shared" si="6"/>
        <v>1099</v>
      </c>
      <c r="H64" s="44">
        <f t="shared" si="7"/>
        <v>1006</v>
      </c>
      <c r="I64" s="44">
        <f t="shared" si="8"/>
        <v>934</v>
      </c>
      <c r="J64" s="44">
        <f t="shared" si="9"/>
        <v>877</v>
      </c>
      <c r="K64" s="45">
        <v>61000</v>
      </c>
    </row>
    <row r="65" spans="1:11">
      <c r="A65" s="44">
        <f t="shared" si="0"/>
        <v>5634</v>
      </c>
      <c r="B65" s="44">
        <f t="shared" si="1"/>
        <v>2999</v>
      </c>
      <c r="C65" s="44">
        <f t="shared" si="2"/>
        <v>2121</v>
      </c>
      <c r="D65" s="44">
        <f t="shared" si="3"/>
        <v>1682</v>
      </c>
      <c r="E65" s="44">
        <f t="shared" si="4"/>
        <v>1418</v>
      </c>
      <c r="F65" s="44">
        <f t="shared" si="5"/>
        <v>1242</v>
      </c>
      <c r="G65" s="44">
        <f t="shared" si="6"/>
        <v>1117</v>
      </c>
      <c r="H65" s="44">
        <f t="shared" si="7"/>
        <v>1023</v>
      </c>
      <c r="I65" s="44">
        <f t="shared" si="8"/>
        <v>950</v>
      </c>
      <c r="J65" s="44">
        <f t="shared" si="9"/>
        <v>891</v>
      </c>
      <c r="K65" s="45">
        <v>62000</v>
      </c>
    </row>
    <row r="66" spans="1:11">
      <c r="A66" s="44">
        <f t="shared" si="0"/>
        <v>5725</v>
      </c>
      <c r="B66" s="44">
        <f t="shared" si="1"/>
        <v>3047</v>
      </c>
      <c r="C66" s="44">
        <f t="shared" si="2"/>
        <v>2155</v>
      </c>
      <c r="D66" s="44">
        <f t="shared" si="3"/>
        <v>1709</v>
      </c>
      <c r="E66" s="44">
        <f t="shared" si="4"/>
        <v>1441</v>
      </c>
      <c r="F66" s="44">
        <f t="shared" si="5"/>
        <v>1262</v>
      </c>
      <c r="G66" s="44">
        <f t="shared" si="6"/>
        <v>1135</v>
      </c>
      <c r="H66" s="44">
        <f t="shared" si="7"/>
        <v>1039</v>
      </c>
      <c r="I66" s="44">
        <f t="shared" si="8"/>
        <v>965</v>
      </c>
      <c r="J66" s="44">
        <f t="shared" si="9"/>
        <v>905</v>
      </c>
      <c r="K66" s="45">
        <v>63000</v>
      </c>
    </row>
    <row r="67" spans="1:11">
      <c r="A67" s="44">
        <f t="shared" si="0"/>
        <v>5816</v>
      </c>
      <c r="B67" s="44">
        <f t="shared" si="1"/>
        <v>3096</v>
      </c>
      <c r="C67" s="44">
        <f t="shared" si="2"/>
        <v>2189</v>
      </c>
      <c r="D67" s="44">
        <f t="shared" si="3"/>
        <v>1736</v>
      </c>
      <c r="E67" s="44">
        <f t="shared" si="4"/>
        <v>1464</v>
      </c>
      <c r="F67" s="44">
        <f t="shared" si="5"/>
        <v>1283</v>
      </c>
      <c r="G67" s="44">
        <f t="shared" si="6"/>
        <v>1153</v>
      </c>
      <c r="H67" s="44">
        <f t="shared" si="7"/>
        <v>1056</v>
      </c>
      <c r="I67" s="44">
        <f t="shared" si="8"/>
        <v>980</v>
      </c>
      <c r="J67" s="44">
        <f t="shared" si="9"/>
        <v>920</v>
      </c>
      <c r="K67" s="45">
        <v>64000</v>
      </c>
    </row>
    <row r="68" spans="1:11">
      <c r="A68" s="44">
        <f t="shared" si="0"/>
        <v>5907</v>
      </c>
      <c r="B68" s="44">
        <f t="shared" si="1"/>
        <v>3144</v>
      </c>
      <c r="C68" s="44">
        <f t="shared" si="2"/>
        <v>2223</v>
      </c>
      <c r="D68" s="44">
        <f t="shared" si="3"/>
        <v>1763</v>
      </c>
      <c r="E68" s="44">
        <f t="shared" si="4"/>
        <v>1487</v>
      </c>
      <c r="F68" s="44">
        <f t="shared" si="5"/>
        <v>1303</v>
      </c>
      <c r="G68" s="44">
        <f t="shared" si="6"/>
        <v>1171</v>
      </c>
      <c r="H68" s="44">
        <f t="shared" si="7"/>
        <v>1072</v>
      </c>
      <c r="I68" s="44">
        <f t="shared" si="8"/>
        <v>996</v>
      </c>
      <c r="J68" s="44">
        <f t="shared" si="9"/>
        <v>934</v>
      </c>
      <c r="K68" s="45">
        <v>65000</v>
      </c>
    </row>
    <row r="69" spans="1:11">
      <c r="A69" s="44">
        <f t="shared" ref="A69:A132" si="10">ROUNDUP((((K69+(K69*$A$2*$A$3))/($A$3*12))*1.02),0)</f>
        <v>5998</v>
      </c>
      <c r="B69" s="44">
        <f t="shared" ref="B69:B132" si="11">ROUNDUP((((K69+(K69*$B$2*$B$3))/($B$3*12))*1.02),0)</f>
        <v>3193</v>
      </c>
      <c r="C69" s="44">
        <f t="shared" ref="C69:C132" si="12">ROUNDUP((((K69+(K69*$C$2*$C$3))/($C$3*12))*1.02),0)</f>
        <v>2258</v>
      </c>
      <c r="D69" s="44">
        <f t="shared" ref="D69:D132" si="13">ROUNDUP((((K69+(K69*$D$2*$D$3))/($D$3*12))*1.02),0)</f>
        <v>1790</v>
      </c>
      <c r="E69" s="44">
        <f t="shared" ref="E69:E132" si="14">ROUNDUP((((K69+(K69*$E$2*$E$3))/($E$3*12))*1.02),0)</f>
        <v>1510</v>
      </c>
      <c r="F69" s="44">
        <f t="shared" ref="F69:F132" si="15">ROUNDUP((((K69+(K69*$F$2*$F$3))/($F$3*12))*1.02),0)</f>
        <v>1323</v>
      </c>
      <c r="G69" s="44">
        <f t="shared" ref="G69:G132" si="16">ROUNDUP((((K69+(K69*$G$2*$G$3))/($G$3*12))*1.02),0)</f>
        <v>1189</v>
      </c>
      <c r="H69" s="44">
        <f t="shared" ref="H69:H132" si="17">ROUNDUP((((K69+(K69*$H$2*$H$3))/($H$3*12))*1.02),0)</f>
        <v>1089</v>
      </c>
      <c r="I69" s="44">
        <f t="shared" ref="I69:I132" si="18">ROUNDUP((((K69+(K69*$I$2*$I$3))/($I$3*12))*1.02),0)</f>
        <v>1011</v>
      </c>
      <c r="J69" s="44">
        <f t="shared" ref="J69:J132" si="19">ROUNDUP((((K69+(K69*$J$2*$J$3))/($J$3*12))*1.02),0)</f>
        <v>949</v>
      </c>
      <c r="K69" s="45">
        <v>66000</v>
      </c>
    </row>
    <row r="70" spans="1:11">
      <c r="A70" s="44">
        <f t="shared" si="10"/>
        <v>6088</v>
      </c>
      <c r="B70" s="44">
        <f t="shared" si="11"/>
        <v>3241</v>
      </c>
      <c r="C70" s="44">
        <f t="shared" si="12"/>
        <v>2292</v>
      </c>
      <c r="D70" s="44">
        <f t="shared" si="13"/>
        <v>1817</v>
      </c>
      <c r="E70" s="44">
        <f t="shared" si="14"/>
        <v>1532</v>
      </c>
      <c r="F70" s="44">
        <f t="shared" si="15"/>
        <v>1343</v>
      </c>
      <c r="G70" s="44">
        <f t="shared" si="16"/>
        <v>1207</v>
      </c>
      <c r="H70" s="44">
        <f t="shared" si="17"/>
        <v>1105</v>
      </c>
      <c r="I70" s="44">
        <f t="shared" si="18"/>
        <v>1026</v>
      </c>
      <c r="J70" s="44">
        <f t="shared" si="19"/>
        <v>963</v>
      </c>
      <c r="K70" s="45">
        <v>67000</v>
      </c>
    </row>
    <row r="71" spans="1:11">
      <c r="A71" s="44">
        <f t="shared" si="10"/>
        <v>6179</v>
      </c>
      <c r="B71" s="44">
        <f t="shared" si="11"/>
        <v>3289</v>
      </c>
      <c r="C71" s="44">
        <f t="shared" si="12"/>
        <v>2326</v>
      </c>
      <c r="D71" s="44">
        <f t="shared" si="13"/>
        <v>1844</v>
      </c>
      <c r="E71" s="44">
        <f t="shared" si="14"/>
        <v>1555</v>
      </c>
      <c r="F71" s="44">
        <f t="shared" si="15"/>
        <v>1363</v>
      </c>
      <c r="G71" s="44">
        <f t="shared" si="16"/>
        <v>1225</v>
      </c>
      <c r="H71" s="44">
        <f t="shared" si="17"/>
        <v>1122</v>
      </c>
      <c r="I71" s="44">
        <f t="shared" si="18"/>
        <v>1042</v>
      </c>
      <c r="J71" s="44">
        <f t="shared" si="19"/>
        <v>977</v>
      </c>
      <c r="K71" s="45">
        <v>68000</v>
      </c>
    </row>
    <row r="72" spans="1:11">
      <c r="A72" s="44">
        <f t="shared" si="10"/>
        <v>6270</v>
      </c>
      <c r="B72" s="44">
        <f t="shared" si="11"/>
        <v>3338</v>
      </c>
      <c r="C72" s="44">
        <f t="shared" si="12"/>
        <v>2360</v>
      </c>
      <c r="D72" s="44">
        <f t="shared" si="13"/>
        <v>1871</v>
      </c>
      <c r="E72" s="44">
        <f t="shared" si="14"/>
        <v>1578</v>
      </c>
      <c r="F72" s="44">
        <f t="shared" si="15"/>
        <v>1383</v>
      </c>
      <c r="G72" s="44">
        <f t="shared" si="16"/>
        <v>1243</v>
      </c>
      <c r="H72" s="44">
        <f t="shared" si="17"/>
        <v>1138</v>
      </c>
      <c r="I72" s="44">
        <f t="shared" si="18"/>
        <v>1057</v>
      </c>
      <c r="J72" s="44">
        <f t="shared" si="19"/>
        <v>992</v>
      </c>
      <c r="K72" s="45">
        <v>69000</v>
      </c>
    </row>
    <row r="73" spans="1:11">
      <c r="A73" s="44">
        <f t="shared" si="10"/>
        <v>6361</v>
      </c>
      <c r="B73" s="44">
        <f t="shared" si="11"/>
        <v>3386</v>
      </c>
      <c r="C73" s="44">
        <f t="shared" si="12"/>
        <v>2394</v>
      </c>
      <c r="D73" s="44">
        <f t="shared" si="13"/>
        <v>1899</v>
      </c>
      <c r="E73" s="44">
        <f t="shared" si="14"/>
        <v>1601</v>
      </c>
      <c r="F73" s="44">
        <f t="shared" si="15"/>
        <v>1403</v>
      </c>
      <c r="G73" s="44">
        <f t="shared" si="16"/>
        <v>1261</v>
      </c>
      <c r="H73" s="44">
        <f t="shared" si="17"/>
        <v>1155</v>
      </c>
      <c r="I73" s="44">
        <f t="shared" si="18"/>
        <v>1072</v>
      </c>
      <c r="J73" s="44">
        <f t="shared" si="19"/>
        <v>1006</v>
      </c>
      <c r="K73" s="45">
        <v>70000</v>
      </c>
    </row>
    <row r="74" spans="1:11">
      <c r="A74" s="44">
        <f t="shared" si="10"/>
        <v>6452</v>
      </c>
      <c r="B74" s="44">
        <f t="shared" si="11"/>
        <v>3434</v>
      </c>
      <c r="C74" s="44">
        <f t="shared" si="12"/>
        <v>2429</v>
      </c>
      <c r="D74" s="44">
        <f t="shared" si="13"/>
        <v>1926</v>
      </c>
      <c r="E74" s="44">
        <f t="shared" si="14"/>
        <v>1624</v>
      </c>
      <c r="F74" s="44">
        <f t="shared" si="15"/>
        <v>1423</v>
      </c>
      <c r="G74" s="44">
        <f t="shared" si="16"/>
        <v>1279</v>
      </c>
      <c r="H74" s="44">
        <f t="shared" si="17"/>
        <v>1171</v>
      </c>
      <c r="I74" s="44">
        <f t="shared" si="18"/>
        <v>1087</v>
      </c>
      <c r="J74" s="44">
        <f t="shared" si="19"/>
        <v>1020</v>
      </c>
      <c r="K74" s="45">
        <v>71000</v>
      </c>
    </row>
    <row r="75" spans="1:11">
      <c r="A75" s="44">
        <f t="shared" si="10"/>
        <v>6543</v>
      </c>
      <c r="B75" s="44">
        <f t="shared" si="11"/>
        <v>3483</v>
      </c>
      <c r="C75" s="44">
        <f t="shared" si="12"/>
        <v>2463</v>
      </c>
      <c r="D75" s="44">
        <f t="shared" si="13"/>
        <v>1953</v>
      </c>
      <c r="E75" s="44">
        <f t="shared" si="14"/>
        <v>1647</v>
      </c>
      <c r="F75" s="44">
        <f t="shared" si="15"/>
        <v>1443</v>
      </c>
      <c r="G75" s="44">
        <f t="shared" si="16"/>
        <v>1297</v>
      </c>
      <c r="H75" s="44">
        <f t="shared" si="17"/>
        <v>1188</v>
      </c>
      <c r="I75" s="44">
        <f t="shared" si="18"/>
        <v>1103</v>
      </c>
      <c r="J75" s="44">
        <f t="shared" si="19"/>
        <v>1035</v>
      </c>
      <c r="K75" s="45">
        <v>72000</v>
      </c>
    </row>
    <row r="76" spans="1:11">
      <c r="A76" s="44">
        <f t="shared" si="10"/>
        <v>6634</v>
      </c>
      <c r="B76" s="44">
        <f t="shared" si="11"/>
        <v>3531</v>
      </c>
      <c r="C76" s="44">
        <f t="shared" si="12"/>
        <v>2497</v>
      </c>
      <c r="D76" s="44">
        <f t="shared" si="13"/>
        <v>1980</v>
      </c>
      <c r="E76" s="44">
        <f t="shared" si="14"/>
        <v>1670</v>
      </c>
      <c r="F76" s="44">
        <f t="shared" si="15"/>
        <v>1463</v>
      </c>
      <c r="G76" s="44">
        <f t="shared" si="16"/>
        <v>1315</v>
      </c>
      <c r="H76" s="44">
        <f t="shared" si="17"/>
        <v>1204</v>
      </c>
      <c r="I76" s="44">
        <f t="shared" si="18"/>
        <v>1118</v>
      </c>
      <c r="J76" s="44">
        <f t="shared" si="19"/>
        <v>1049</v>
      </c>
      <c r="K76" s="45">
        <v>73000</v>
      </c>
    </row>
    <row r="77" spans="1:11">
      <c r="A77" s="44">
        <f t="shared" si="10"/>
        <v>6725</v>
      </c>
      <c r="B77" s="44">
        <f t="shared" si="11"/>
        <v>3580</v>
      </c>
      <c r="C77" s="44">
        <f t="shared" si="12"/>
        <v>2531</v>
      </c>
      <c r="D77" s="44">
        <f t="shared" si="13"/>
        <v>2007</v>
      </c>
      <c r="E77" s="44">
        <f t="shared" si="14"/>
        <v>1693</v>
      </c>
      <c r="F77" s="44">
        <f t="shared" si="15"/>
        <v>1483</v>
      </c>
      <c r="G77" s="44">
        <f t="shared" si="16"/>
        <v>1333</v>
      </c>
      <c r="H77" s="44">
        <f t="shared" si="17"/>
        <v>1221</v>
      </c>
      <c r="I77" s="44">
        <f t="shared" si="18"/>
        <v>1133</v>
      </c>
      <c r="J77" s="44">
        <f t="shared" si="19"/>
        <v>1064</v>
      </c>
      <c r="K77" s="45">
        <v>74000</v>
      </c>
    </row>
    <row r="78" spans="1:11">
      <c r="A78" s="44">
        <f t="shared" si="10"/>
        <v>6815</v>
      </c>
      <c r="B78" s="44">
        <f t="shared" si="11"/>
        <v>3628</v>
      </c>
      <c r="C78" s="44">
        <f t="shared" si="12"/>
        <v>2565</v>
      </c>
      <c r="D78" s="44">
        <f t="shared" si="13"/>
        <v>2034</v>
      </c>
      <c r="E78" s="44">
        <f t="shared" si="14"/>
        <v>1715</v>
      </c>
      <c r="F78" s="44">
        <f t="shared" si="15"/>
        <v>1503</v>
      </c>
      <c r="G78" s="44">
        <f t="shared" si="16"/>
        <v>1351</v>
      </c>
      <c r="H78" s="44">
        <f t="shared" si="17"/>
        <v>1237</v>
      </c>
      <c r="I78" s="44">
        <f t="shared" si="18"/>
        <v>1149</v>
      </c>
      <c r="J78" s="44">
        <f t="shared" si="19"/>
        <v>1078</v>
      </c>
      <c r="K78" s="45">
        <v>75000</v>
      </c>
    </row>
    <row r="79" spans="1:11">
      <c r="A79" s="44">
        <f t="shared" si="10"/>
        <v>6906</v>
      </c>
      <c r="B79" s="44">
        <f t="shared" si="11"/>
        <v>3676</v>
      </c>
      <c r="C79" s="44">
        <f t="shared" si="12"/>
        <v>2600</v>
      </c>
      <c r="D79" s="44">
        <f t="shared" si="13"/>
        <v>2061</v>
      </c>
      <c r="E79" s="44">
        <f t="shared" si="14"/>
        <v>1738</v>
      </c>
      <c r="F79" s="44">
        <f t="shared" si="15"/>
        <v>1523</v>
      </c>
      <c r="G79" s="44">
        <f t="shared" si="16"/>
        <v>1369</v>
      </c>
      <c r="H79" s="44">
        <f t="shared" si="17"/>
        <v>1254</v>
      </c>
      <c r="I79" s="44">
        <f t="shared" si="18"/>
        <v>1164</v>
      </c>
      <c r="J79" s="44">
        <f t="shared" si="19"/>
        <v>1092</v>
      </c>
      <c r="K79" s="45">
        <v>76000</v>
      </c>
    </row>
    <row r="80" spans="1:11">
      <c r="A80" s="44">
        <f t="shared" si="10"/>
        <v>6997</v>
      </c>
      <c r="B80" s="44">
        <f t="shared" si="11"/>
        <v>3725</v>
      </c>
      <c r="C80" s="44">
        <f t="shared" si="12"/>
        <v>2634</v>
      </c>
      <c r="D80" s="44">
        <f t="shared" si="13"/>
        <v>2088</v>
      </c>
      <c r="E80" s="44">
        <f t="shared" si="14"/>
        <v>1761</v>
      </c>
      <c r="F80" s="44">
        <f t="shared" si="15"/>
        <v>1543</v>
      </c>
      <c r="G80" s="44">
        <f t="shared" si="16"/>
        <v>1387</v>
      </c>
      <c r="H80" s="44">
        <f t="shared" si="17"/>
        <v>1270</v>
      </c>
      <c r="I80" s="44">
        <f t="shared" si="18"/>
        <v>1179</v>
      </c>
      <c r="J80" s="44">
        <f t="shared" si="19"/>
        <v>1107</v>
      </c>
      <c r="K80" s="45">
        <v>77000</v>
      </c>
    </row>
    <row r="81" spans="1:11">
      <c r="A81" s="44">
        <f t="shared" si="10"/>
        <v>7088</v>
      </c>
      <c r="B81" s="44">
        <f t="shared" si="11"/>
        <v>3773</v>
      </c>
      <c r="C81" s="44">
        <f t="shared" si="12"/>
        <v>2668</v>
      </c>
      <c r="D81" s="44">
        <f t="shared" si="13"/>
        <v>2115</v>
      </c>
      <c r="E81" s="44">
        <f t="shared" si="14"/>
        <v>1784</v>
      </c>
      <c r="F81" s="44">
        <f t="shared" si="15"/>
        <v>1563</v>
      </c>
      <c r="G81" s="44">
        <f t="shared" si="16"/>
        <v>1405</v>
      </c>
      <c r="H81" s="44">
        <f t="shared" si="17"/>
        <v>1287</v>
      </c>
      <c r="I81" s="44">
        <f t="shared" si="18"/>
        <v>1195</v>
      </c>
      <c r="J81" s="44">
        <f t="shared" si="19"/>
        <v>1121</v>
      </c>
      <c r="K81" s="45">
        <v>78000</v>
      </c>
    </row>
    <row r="82" spans="1:11">
      <c r="A82" s="44">
        <f t="shared" si="10"/>
        <v>7179</v>
      </c>
      <c r="B82" s="44">
        <f t="shared" si="11"/>
        <v>3821</v>
      </c>
      <c r="C82" s="44">
        <f t="shared" si="12"/>
        <v>2702</v>
      </c>
      <c r="D82" s="44">
        <f t="shared" si="13"/>
        <v>2143</v>
      </c>
      <c r="E82" s="44">
        <f t="shared" si="14"/>
        <v>1807</v>
      </c>
      <c r="F82" s="44">
        <f t="shared" si="15"/>
        <v>1583</v>
      </c>
      <c r="G82" s="44">
        <f t="shared" si="16"/>
        <v>1423</v>
      </c>
      <c r="H82" s="44">
        <f t="shared" si="17"/>
        <v>1303</v>
      </c>
      <c r="I82" s="44">
        <f t="shared" si="18"/>
        <v>1210</v>
      </c>
      <c r="J82" s="44">
        <f t="shared" si="19"/>
        <v>1135</v>
      </c>
      <c r="K82" s="45">
        <v>79000</v>
      </c>
    </row>
    <row r="83" spans="1:11">
      <c r="A83" s="44">
        <f t="shared" si="10"/>
        <v>7270</v>
      </c>
      <c r="B83" s="44">
        <f t="shared" si="11"/>
        <v>3870</v>
      </c>
      <c r="C83" s="44">
        <f t="shared" si="12"/>
        <v>2736</v>
      </c>
      <c r="D83" s="44">
        <f t="shared" si="13"/>
        <v>2170</v>
      </c>
      <c r="E83" s="44">
        <f t="shared" si="14"/>
        <v>1830</v>
      </c>
      <c r="F83" s="44">
        <f t="shared" si="15"/>
        <v>1603</v>
      </c>
      <c r="G83" s="44">
        <f t="shared" si="16"/>
        <v>1441</v>
      </c>
      <c r="H83" s="44">
        <f t="shared" si="17"/>
        <v>1320</v>
      </c>
      <c r="I83" s="44">
        <f t="shared" si="18"/>
        <v>1225</v>
      </c>
      <c r="J83" s="44">
        <f t="shared" si="19"/>
        <v>1150</v>
      </c>
      <c r="K83" s="45">
        <v>80000</v>
      </c>
    </row>
    <row r="84" spans="1:11">
      <c r="A84" s="44">
        <f t="shared" si="10"/>
        <v>7361</v>
      </c>
      <c r="B84" s="44">
        <f t="shared" si="11"/>
        <v>3918</v>
      </c>
      <c r="C84" s="44">
        <f t="shared" si="12"/>
        <v>2771</v>
      </c>
      <c r="D84" s="44">
        <f t="shared" si="13"/>
        <v>2197</v>
      </c>
      <c r="E84" s="44">
        <f t="shared" si="14"/>
        <v>1853</v>
      </c>
      <c r="F84" s="44">
        <f t="shared" si="15"/>
        <v>1623</v>
      </c>
      <c r="G84" s="44">
        <f t="shared" si="16"/>
        <v>1459</v>
      </c>
      <c r="H84" s="44">
        <f t="shared" si="17"/>
        <v>1336</v>
      </c>
      <c r="I84" s="44">
        <f t="shared" si="18"/>
        <v>1241</v>
      </c>
      <c r="J84" s="44">
        <f t="shared" si="19"/>
        <v>1164</v>
      </c>
      <c r="K84" s="45">
        <v>81000</v>
      </c>
    </row>
    <row r="85" spans="1:11">
      <c r="A85" s="44">
        <f t="shared" si="10"/>
        <v>7451</v>
      </c>
      <c r="B85" s="44">
        <f t="shared" si="11"/>
        <v>3966</v>
      </c>
      <c r="C85" s="44">
        <f t="shared" si="12"/>
        <v>2805</v>
      </c>
      <c r="D85" s="44">
        <f t="shared" si="13"/>
        <v>2224</v>
      </c>
      <c r="E85" s="44">
        <f t="shared" si="14"/>
        <v>1875</v>
      </c>
      <c r="F85" s="44">
        <f t="shared" si="15"/>
        <v>1643</v>
      </c>
      <c r="G85" s="44">
        <f t="shared" si="16"/>
        <v>1477</v>
      </c>
      <c r="H85" s="44">
        <f t="shared" si="17"/>
        <v>1353</v>
      </c>
      <c r="I85" s="44">
        <f t="shared" si="18"/>
        <v>1256</v>
      </c>
      <c r="J85" s="44">
        <f t="shared" si="19"/>
        <v>1178</v>
      </c>
      <c r="K85" s="45">
        <v>82000</v>
      </c>
    </row>
    <row r="86" spans="1:11">
      <c r="A86" s="44">
        <f t="shared" si="10"/>
        <v>7542</v>
      </c>
      <c r="B86" s="44">
        <f t="shared" si="11"/>
        <v>4015</v>
      </c>
      <c r="C86" s="44">
        <f t="shared" si="12"/>
        <v>2839</v>
      </c>
      <c r="D86" s="44">
        <f t="shared" si="13"/>
        <v>2251</v>
      </c>
      <c r="E86" s="44">
        <f t="shared" si="14"/>
        <v>1898</v>
      </c>
      <c r="F86" s="44">
        <f t="shared" si="15"/>
        <v>1663</v>
      </c>
      <c r="G86" s="44">
        <f t="shared" si="16"/>
        <v>1495</v>
      </c>
      <c r="H86" s="44">
        <f t="shared" si="17"/>
        <v>1369</v>
      </c>
      <c r="I86" s="44">
        <f t="shared" si="18"/>
        <v>1271</v>
      </c>
      <c r="J86" s="44">
        <f t="shared" si="19"/>
        <v>1193</v>
      </c>
      <c r="K86" s="45">
        <v>83000</v>
      </c>
    </row>
    <row r="87" spans="1:11">
      <c r="A87" s="44">
        <f t="shared" si="10"/>
        <v>7633</v>
      </c>
      <c r="B87" s="44">
        <f t="shared" si="11"/>
        <v>4063</v>
      </c>
      <c r="C87" s="44">
        <f t="shared" si="12"/>
        <v>2873</v>
      </c>
      <c r="D87" s="44">
        <f t="shared" si="13"/>
        <v>2278</v>
      </c>
      <c r="E87" s="44">
        <f t="shared" si="14"/>
        <v>1921</v>
      </c>
      <c r="F87" s="44">
        <f t="shared" si="15"/>
        <v>1683</v>
      </c>
      <c r="G87" s="44">
        <f t="shared" si="16"/>
        <v>1513</v>
      </c>
      <c r="H87" s="44">
        <f t="shared" si="17"/>
        <v>1386</v>
      </c>
      <c r="I87" s="44">
        <f t="shared" si="18"/>
        <v>1286</v>
      </c>
      <c r="J87" s="44">
        <f t="shared" si="19"/>
        <v>1207</v>
      </c>
      <c r="K87" s="45">
        <v>84000</v>
      </c>
    </row>
    <row r="88" spans="1:11">
      <c r="A88" s="44">
        <f t="shared" si="10"/>
        <v>7724</v>
      </c>
      <c r="B88" s="44">
        <f t="shared" si="11"/>
        <v>4112</v>
      </c>
      <c r="C88" s="44">
        <f t="shared" si="12"/>
        <v>2907</v>
      </c>
      <c r="D88" s="44">
        <f t="shared" si="13"/>
        <v>2305</v>
      </c>
      <c r="E88" s="44">
        <f t="shared" si="14"/>
        <v>1944</v>
      </c>
      <c r="F88" s="44">
        <f t="shared" si="15"/>
        <v>1703</v>
      </c>
      <c r="G88" s="44">
        <f t="shared" si="16"/>
        <v>1531</v>
      </c>
      <c r="H88" s="44">
        <f t="shared" si="17"/>
        <v>1402</v>
      </c>
      <c r="I88" s="44">
        <f t="shared" si="18"/>
        <v>1302</v>
      </c>
      <c r="J88" s="44">
        <f t="shared" si="19"/>
        <v>1222</v>
      </c>
      <c r="K88" s="45">
        <v>85000</v>
      </c>
    </row>
    <row r="89" spans="1:11">
      <c r="A89" s="44">
        <f t="shared" si="10"/>
        <v>7815</v>
      </c>
      <c r="B89" s="44">
        <f t="shared" si="11"/>
        <v>4160</v>
      </c>
      <c r="C89" s="44">
        <f t="shared" si="12"/>
        <v>2942</v>
      </c>
      <c r="D89" s="44">
        <f t="shared" si="13"/>
        <v>2332</v>
      </c>
      <c r="E89" s="44">
        <f t="shared" si="14"/>
        <v>1967</v>
      </c>
      <c r="F89" s="44">
        <f t="shared" si="15"/>
        <v>1723</v>
      </c>
      <c r="G89" s="44">
        <f t="shared" si="16"/>
        <v>1549</v>
      </c>
      <c r="H89" s="44">
        <f t="shared" si="17"/>
        <v>1419</v>
      </c>
      <c r="I89" s="44">
        <f t="shared" si="18"/>
        <v>1317</v>
      </c>
      <c r="J89" s="44">
        <f t="shared" si="19"/>
        <v>1236</v>
      </c>
      <c r="K89" s="45">
        <v>86000</v>
      </c>
    </row>
    <row r="90" spans="1:11">
      <c r="A90" s="44">
        <f t="shared" si="10"/>
        <v>7906</v>
      </c>
      <c r="B90" s="44">
        <f t="shared" si="11"/>
        <v>4208</v>
      </c>
      <c r="C90" s="44">
        <f t="shared" si="12"/>
        <v>2976</v>
      </c>
      <c r="D90" s="44">
        <f t="shared" si="13"/>
        <v>2360</v>
      </c>
      <c r="E90" s="44">
        <f t="shared" si="14"/>
        <v>1990</v>
      </c>
      <c r="F90" s="44">
        <f t="shared" si="15"/>
        <v>1743</v>
      </c>
      <c r="G90" s="44">
        <f t="shared" si="16"/>
        <v>1567</v>
      </c>
      <c r="H90" s="44">
        <f t="shared" si="17"/>
        <v>1435</v>
      </c>
      <c r="I90" s="44">
        <f t="shared" si="18"/>
        <v>1332</v>
      </c>
      <c r="J90" s="44">
        <f t="shared" si="19"/>
        <v>1250</v>
      </c>
      <c r="K90" s="45">
        <v>87000</v>
      </c>
    </row>
    <row r="91" spans="1:11">
      <c r="A91" s="44">
        <f t="shared" si="10"/>
        <v>7997</v>
      </c>
      <c r="B91" s="44">
        <f t="shared" si="11"/>
        <v>4257</v>
      </c>
      <c r="C91" s="44">
        <f t="shared" si="12"/>
        <v>3010</v>
      </c>
      <c r="D91" s="44">
        <f t="shared" si="13"/>
        <v>2387</v>
      </c>
      <c r="E91" s="44">
        <f t="shared" si="14"/>
        <v>2013</v>
      </c>
      <c r="F91" s="44">
        <f t="shared" si="15"/>
        <v>1763</v>
      </c>
      <c r="G91" s="44">
        <f t="shared" si="16"/>
        <v>1585</v>
      </c>
      <c r="H91" s="44">
        <f t="shared" si="17"/>
        <v>1452</v>
      </c>
      <c r="I91" s="44">
        <f t="shared" si="18"/>
        <v>1348</v>
      </c>
      <c r="J91" s="44">
        <f t="shared" si="19"/>
        <v>1265</v>
      </c>
      <c r="K91" s="45">
        <v>88000</v>
      </c>
    </row>
    <row r="92" spans="1:11">
      <c r="A92" s="44">
        <f t="shared" si="10"/>
        <v>8087</v>
      </c>
      <c r="B92" s="44">
        <f t="shared" si="11"/>
        <v>4305</v>
      </c>
      <c r="C92" s="44">
        <f t="shared" si="12"/>
        <v>3044</v>
      </c>
      <c r="D92" s="44">
        <f t="shared" si="13"/>
        <v>2414</v>
      </c>
      <c r="E92" s="44">
        <f t="shared" si="14"/>
        <v>2035</v>
      </c>
      <c r="F92" s="44">
        <f t="shared" si="15"/>
        <v>1783</v>
      </c>
      <c r="G92" s="44">
        <f t="shared" si="16"/>
        <v>1603</v>
      </c>
      <c r="H92" s="44">
        <f t="shared" si="17"/>
        <v>1468</v>
      </c>
      <c r="I92" s="44">
        <f t="shared" si="18"/>
        <v>1363</v>
      </c>
      <c r="J92" s="44">
        <f t="shared" si="19"/>
        <v>1279</v>
      </c>
      <c r="K92" s="45">
        <v>89000</v>
      </c>
    </row>
    <row r="93" spans="1:11">
      <c r="A93" s="44">
        <f t="shared" si="10"/>
        <v>8178</v>
      </c>
      <c r="B93" s="44">
        <f t="shared" si="11"/>
        <v>4353</v>
      </c>
      <c r="C93" s="44">
        <f t="shared" si="12"/>
        <v>3078</v>
      </c>
      <c r="D93" s="44">
        <f t="shared" si="13"/>
        <v>2441</v>
      </c>
      <c r="E93" s="44">
        <f t="shared" si="14"/>
        <v>2058</v>
      </c>
      <c r="F93" s="44">
        <f t="shared" si="15"/>
        <v>1803</v>
      </c>
      <c r="G93" s="44">
        <f t="shared" si="16"/>
        <v>1621</v>
      </c>
      <c r="H93" s="44">
        <f t="shared" si="17"/>
        <v>1485</v>
      </c>
      <c r="I93" s="44">
        <f t="shared" si="18"/>
        <v>1378</v>
      </c>
      <c r="J93" s="44">
        <f t="shared" si="19"/>
        <v>1293</v>
      </c>
      <c r="K93" s="45">
        <v>90000</v>
      </c>
    </row>
    <row r="94" spans="1:11">
      <c r="A94" s="44">
        <f t="shared" si="10"/>
        <v>8269</v>
      </c>
      <c r="B94" s="44">
        <f t="shared" si="11"/>
        <v>4402</v>
      </c>
      <c r="C94" s="44">
        <f t="shared" si="12"/>
        <v>3113</v>
      </c>
      <c r="D94" s="44">
        <f t="shared" si="13"/>
        <v>2468</v>
      </c>
      <c r="E94" s="44">
        <f t="shared" si="14"/>
        <v>2081</v>
      </c>
      <c r="F94" s="44">
        <f t="shared" si="15"/>
        <v>1823</v>
      </c>
      <c r="G94" s="44">
        <f t="shared" si="16"/>
        <v>1639</v>
      </c>
      <c r="H94" s="44">
        <f t="shared" si="17"/>
        <v>1501</v>
      </c>
      <c r="I94" s="44">
        <f t="shared" si="18"/>
        <v>1394</v>
      </c>
      <c r="J94" s="44">
        <f t="shared" si="19"/>
        <v>1308</v>
      </c>
      <c r="K94" s="45">
        <v>91000</v>
      </c>
    </row>
    <row r="95" spans="1:11">
      <c r="A95" s="44">
        <f t="shared" si="10"/>
        <v>8360</v>
      </c>
      <c r="B95" s="44">
        <f t="shared" si="11"/>
        <v>4450</v>
      </c>
      <c r="C95" s="44">
        <f t="shared" si="12"/>
        <v>3147</v>
      </c>
      <c r="D95" s="44">
        <f t="shared" si="13"/>
        <v>2495</v>
      </c>
      <c r="E95" s="44">
        <f t="shared" si="14"/>
        <v>2104</v>
      </c>
      <c r="F95" s="44">
        <f t="shared" si="15"/>
        <v>1843</v>
      </c>
      <c r="G95" s="44">
        <f t="shared" si="16"/>
        <v>1657</v>
      </c>
      <c r="H95" s="44">
        <f t="shared" si="17"/>
        <v>1518</v>
      </c>
      <c r="I95" s="44">
        <f t="shared" si="18"/>
        <v>1409</v>
      </c>
      <c r="J95" s="44">
        <f t="shared" si="19"/>
        <v>1322</v>
      </c>
      <c r="K95" s="45">
        <v>92000</v>
      </c>
    </row>
    <row r="96" spans="1:11">
      <c r="A96" s="44">
        <f t="shared" si="10"/>
        <v>8451</v>
      </c>
      <c r="B96" s="44">
        <f t="shared" si="11"/>
        <v>4498</v>
      </c>
      <c r="C96" s="44">
        <f t="shared" si="12"/>
        <v>3181</v>
      </c>
      <c r="D96" s="44">
        <f t="shared" si="13"/>
        <v>2522</v>
      </c>
      <c r="E96" s="44">
        <f t="shared" si="14"/>
        <v>2127</v>
      </c>
      <c r="F96" s="44">
        <f t="shared" si="15"/>
        <v>1863</v>
      </c>
      <c r="G96" s="44">
        <f t="shared" si="16"/>
        <v>1675</v>
      </c>
      <c r="H96" s="44">
        <f t="shared" si="17"/>
        <v>1534</v>
      </c>
      <c r="I96" s="44">
        <f t="shared" si="18"/>
        <v>1424</v>
      </c>
      <c r="J96" s="44">
        <f t="shared" si="19"/>
        <v>1336</v>
      </c>
      <c r="K96" s="45">
        <v>93000</v>
      </c>
    </row>
    <row r="97" spans="1:11">
      <c r="A97" s="44">
        <f t="shared" si="10"/>
        <v>8542</v>
      </c>
      <c r="B97" s="44">
        <f t="shared" si="11"/>
        <v>4547</v>
      </c>
      <c r="C97" s="44">
        <f t="shared" si="12"/>
        <v>3215</v>
      </c>
      <c r="D97" s="44">
        <f t="shared" si="13"/>
        <v>2549</v>
      </c>
      <c r="E97" s="44">
        <f t="shared" si="14"/>
        <v>2150</v>
      </c>
      <c r="F97" s="44">
        <f t="shared" si="15"/>
        <v>1883</v>
      </c>
      <c r="G97" s="44">
        <f t="shared" si="16"/>
        <v>1693</v>
      </c>
      <c r="H97" s="44">
        <f t="shared" si="17"/>
        <v>1551</v>
      </c>
      <c r="I97" s="44">
        <f t="shared" si="18"/>
        <v>1440</v>
      </c>
      <c r="J97" s="44">
        <f t="shared" si="19"/>
        <v>1351</v>
      </c>
      <c r="K97" s="45">
        <v>94000</v>
      </c>
    </row>
    <row r="98" spans="1:11">
      <c r="A98" s="44">
        <f t="shared" si="10"/>
        <v>8633</v>
      </c>
      <c r="B98" s="44">
        <f t="shared" si="11"/>
        <v>4595</v>
      </c>
      <c r="C98" s="44">
        <f t="shared" si="12"/>
        <v>3249</v>
      </c>
      <c r="D98" s="44">
        <f t="shared" si="13"/>
        <v>2576</v>
      </c>
      <c r="E98" s="44">
        <f t="shared" si="14"/>
        <v>2173</v>
      </c>
      <c r="F98" s="44">
        <f t="shared" si="15"/>
        <v>1904</v>
      </c>
      <c r="G98" s="44">
        <f t="shared" si="16"/>
        <v>1711</v>
      </c>
      <c r="H98" s="44">
        <f t="shared" si="17"/>
        <v>1567</v>
      </c>
      <c r="I98" s="44">
        <f t="shared" si="18"/>
        <v>1455</v>
      </c>
      <c r="J98" s="44">
        <f t="shared" si="19"/>
        <v>1365</v>
      </c>
      <c r="K98" s="45">
        <v>95000</v>
      </c>
    </row>
    <row r="99" spans="1:11">
      <c r="A99" s="44">
        <f t="shared" si="10"/>
        <v>8724</v>
      </c>
      <c r="B99" s="44">
        <f t="shared" si="11"/>
        <v>4644</v>
      </c>
      <c r="C99" s="44">
        <f t="shared" si="12"/>
        <v>3284</v>
      </c>
      <c r="D99" s="44">
        <f t="shared" si="13"/>
        <v>2604</v>
      </c>
      <c r="E99" s="44">
        <f t="shared" si="14"/>
        <v>2196</v>
      </c>
      <c r="F99" s="44">
        <f t="shared" si="15"/>
        <v>1924</v>
      </c>
      <c r="G99" s="44">
        <f t="shared" si="16"/>
        <v>1729</v>
      </c>
      <c r="H99" s="44">
        <f t="shared" si="17"/>
        <v>1584</v>
      </c>
      <c r="I99" s="44">
        <f t="shared" si="18"/>
        <v>1470</v>
      </c>
      <c r="J99" s="44">
        <f t="shared" si="19"/>
        <v>1380</v>
      </c>
      <c r="K99" s="45">
        <v>96000</v>
      </c>
    </row>
    <row r="100" spans="1:11">
      <c r="A100" s="44">
        <f t="shared" si="10"/>
        <v>8814</v>
      </c>
      <c r="B100" s="44">
        <f t="shared" si="11"/>
        <v>4692</v>
      </c>
      <c r="C100" s="44">
        <f t="shared" si="12"/>
        <v>3318</v>
      </c>
      <c r="D100" s="44">
        <f t="shared" si="13"/>
        <v>2631</v>
      </c>
      <c r="E100" s="44">
        <f t="shared" si="14"/>
        <v>2218</v>
      </c>
      <c r="F100" s="44">
        <f t="shared" si="15"/>
        <v>1944</v>
      </c>
      <c r="G100" s="44">
        <f t="shared" si="16"/>
        <v>1747</v>
      </c>
      <c r="H100" s="44">
        <f t="shared" si="17"/>
        <v>1600</v>
      </c>
      <c r="I100" s="44">
        <f t="shared" si="18"/>
        <v>1486</v>
      </c>
      <c r="J100" s="44">
        <f t="shared" si="19"/>
        <v>1394</v>
      </c>
      <c r="K100" s="45">
        <v>97000</v>
      </c>
    </row>
    <row r="101" spans="1:11">
      <c r="A101" s="44">
        <f t="shared" si="10"/>
        <v>8905</v>
      </c>
      <c r="B101" s="44">
        <f t="shared" si="11"/>
        <v>4740</v>
      </c>
      <c r="C101" s="44">
        <f t="shared" si="12"/>
        <v>3352</v>
      </c>
      <c r="D101" s="44">
        <f t="shared" si="13"/>
        <v>2658</v>
      </c>
      <c r="E101" s="44">
        <f t="shared" si="14"/>
        <v>2241</v>
      </c>
      <c r="F101" s="44">
        <f t="shared" si="15"/>
        <v>1964</v>
      </c>
      <c r="G101" s="44">
        <f t="shared" si="16"/>
        <v>1765</v>
      </c>
      <c r="H101" s="44">
        <f t="shared" si="17"/>
        <v>1617</v>
      </c>
      <c r="I101" s="44">
        <f t="shared" si="18"/>
        <v>1501</v>
      </c>
      <c r="J101" s="44">
        <f t="shared" si="19"/>
        <v>1408</v>
      </c>
      <c r="K101" s="45">
        <v>98000</v>
      </c>
    </row>
    <row r="102" spans="1:11">
      <c r="A102" s="44">
        <f t="shared" si="10"/>
        <v>8996</v>
      </c>
      <c r="B102" s="44">
        <f t="shared" si="11"/>
        <v>4789</v>
      </c>
      <c r="C102" s="44">
        <f t="shared" si="12"/>
        <v>3386</v>
      </c>
      <c r="D102" s="44">
        <f t="shared" si="13"/>
        <v>2685</v>
      </c>
      <c r="E102" s="44">
        <f t="shared" si="14"/>
        <v>2264</v>
      </c>
      <c r="F102" s="44">
        <f t="shared" si="15"/>
        <v>1984</v>
      </c>
      <c r="G102" s="44">
        <f t="shared" si="16"/>
        <v>1783</v>
      </c>
      <c r="H102" s="44">
        <f t="shared" si="17"/>
        <v>1633</v>
      </c>
      <c r="I102" s="44">
        <f t="shared" si="18"/>
        <v>1516</v>
      </c>
      <c r="J102" s="44">
        <f t="shared" si="19"/>
        <v>1423</v>
      </c>
      <c r="K102" s="45">
        <v>99000</v>
      </c>
    </row>
    <row r="103" spans="1:11">
      <c r="A103" s="44">
        <f t="shared" si="10"/>
        <v>9087</v>
      </c>
      <c r="B103" s="44">
        <f t="shared" si="11"/>
        <v>4837</v>
      </c>
      <c r="C103" s="44">
        <f t="shared" si="12"/>
        <v>3420</v>
      </c>
      <c r="D103" s="44">
        <f t="shared" si="13"/>
        <v>2712</v>
      </c>
      <c r="E103" s="44">
        <f t="shared" si="14"/>
        <v>2287</v>
      </c>
      <c r="F103" s="44">
        <f t="shared" si="15"/>
        <v>2004</v>
      </c>
      <c r="G103" s="44">
        <f t="shared" si="16"/>
        <v>1801</v>
      </c>
      <c r="H103" s="44">
        <f t="shared" si="17"/>
        <v>1649</v>
      </c>
      <c r="I103" s="44">
        <f t="shared" si="18"/>
        <v>1531</v>
      </c>
      <c r="J103" s="44">
        <f t="shared" si="19"/>
        <v>1437</v>
      </c>
      <c r="K103" s="45">
        <v>100000</v>
      </c>
    </row>
    <row r="104" spans="1:11">
      <c r="A104" s="44">
        <f t="shared" si="10"/>
        <v>9178</v>
      </c>
      <c r="B104" s="44">
        <f t="shared" si="11"/>
        <v>4885</v>
      </c>
      <c r="C104" s="44">
        <f t="shared" si="12"/>
        <v>3455</v>
      </c>
      <c r="D104" s="44">
        <f t="shared" si="13"/>
        <v>2739</v>
      </c>
      <c r="E104" s="44">
        <f t="shared" si="14"/>
        <v>2310</v>
      </c>
      <c r="F104" s="44">
        <f t="shared" si="15"/>
        <v>2024</v>
      </c>
      <c r="G104" s="44">
        <f t="shared" si="16"/>
        <v>1819</v>
      </c>
      <c r="H104" s="44">
        <f t="shared" si="17"/>
        <v>1666</v>
      </c>
      <c r="I104" s="44">
        <f t="shared" si="18"/>
        <v>1547</v>
      </c>
      <c r="J104" s="44">
        <f t="shared" si="19"/>
        <v>1451</v>
      </c>
      <c r="K104" s="45">
        <v>101000</v>
      </c>
    </row>
    <row r="105" spans="1:11">
      <c r="A105" s="44">
        <f t="shared" si="10"/>
        <v>9269</v>
      </c>
      <c r="B105" s="44">
        <f t="shared" si="11"/>
        <v>4934</v>
      </c>
      <c r="C105" s="44">
        <f t="shared" si="12"/>
        <v>3489</v>
      </c>
      <c r="D105" s="44">
        <f t="shared" si="13"/>
        <v>2766</v>
      </c>
      <c r="E105" s="44">
        <f t="shared" si="14"/>
        <v>2333</v>
      </c>
      <c r="F105" s="44">
        <f t="shared" si="15"/>
        <v>2044</v>
      </c>
      <c r="G105" s="44">
        <f t="shared" si="16"/>
        <v>1837</v>
      </c>
      <c r="H105" s="44">
        <f t="shared" si="17"/>
        <v>1682</v>
      </c>
      <c r="I105" s="44">
        <f t="shared" si="18"/>
        <v>1562</v>
      </c>
      <c r="J105" s="44">
        <f t="shared" si="19"/>
        <v>1466</v>
      </c>
      <c r="K105" s="45">
        <v>102000</v>
      </c>
    </row>
    <row r="106" spans="1:11">
      <c r="A106" s="44">
        <f t="shared" si="10"/>
        <v>9360</v>
      </c>
      <c r="B106" s="44">
        <f t="shared" si="11"/>
        <v>4982</v>
      </c>
      <c r="C106" s="44">
        <f t="shared" si="12"/>
        <v>3523</v>
      </c>
      <c r="D106" s="44">
        <f t="shared" si="13"/>
        <v>2793</v>
      </c>
      <c r="E106" s="44">
        <f t="shared" si="14"/>
        <v>2356</v>
      </c>
      <c r="F106" s="44">
        <f t="shared" si="15"/>
        <v>2064</v>
      </c>
      <c r="G106" s="44">
        <f t="shared" si="16"/>
        <v>1855</v>
      </c>
      <c r="H106" s="44">
        <f t="shared" si="17"/>
        <v>1699</v>
      </c>
      <c r="I106" s="44">
        <f t="shared" si="18"/>
        <v>1577</v>
      </c>
      <c r="J106" s="44">
        <f t="shared" si="19"/>
        <v>1480</v>
      </c>
      <c r="K106" s="45">
        <v>103000</v>
      </c>
    </row>
    <row r="107" spans="1:11">
      <c r="A107" s="44">
        <f t="shared" si="10"/>
        <v>9450</v>
      </c>
      <c r="B107" s="44">
        <f t="shared" si="11"/>
        <v>5030</v>
      </c>
      <c r="C107" s="44">
        <f t="shared" si="12"/>
        <v>3557</v>
      </c>
      <c r="D107" s="44">
        <f t="shared" si="13"/>
        <v>2820</v>
      </c>
      <c r="E107" s="44">
        <f t="shared" si="14"/>
        <v>2378</v>
      </c>
      <c r="F107" s="44">
        <f t="shared" si="15"/>
        <v>2084</v>
      </c>
      <c r="G107" s="44">
        <f t="shared" si="16"/>
        <v>1873</v>
      </c>
      <c r="H107" s="44">
        <f t="shared" si="17"/>
        <v>1715</v>
      </c>
      <c r="I107" s="44">
        <f t="shared" si="18"/>
        <v>1593</v>
      </c>
      <c r="J107" s="44">
        <f t="shared" si="19"/>
        <v>1494</v>
      </c>
      <c r="K107" s="45">
        <v>104000</v>
      </c>
    </row>
    <row r="108" spans="1:11">
      <c r="A108" s="44">
        <f t="shared" si="10"/>
        <v>9541</v>
      </c>
      <c r="B108" s="44">
        <f t="shared" si="11"/>
        <v>5079</v>
      </c>
      <c r="C108" s="44">
        <f t="shared" si="12"/>
        <v>3591</v>
      </c>
      <c r="D108" s="44">
        <f t="shared" si="13"/>
        <v>2848</v>
      </c>
      <c r="E108" s="44">
        <f t="shared" si="14"/>
        <v>2401</v>
      </c>
      <c r="F108" s="44">
        <f t="shared" si="15"/>
        <v>2104</v>
      </c>
      <c r="G108" s="44">
        <f t="shared" si="16"/>
        <v>1891</v>
      </c>
      <c r="H108" s="44">
        <f t="shared" si="17"/>
        <v>1732</v>
      </c>
      <c r="I108" s="44">
        <f t="shared" si="18"/>
        <v>1608</v>
      </c>
      <c r="J108" s="44">
        <f t="shared" si="19"/>
        <v>1509</v>
      </c>
      <c r="K108" s="45">
        <v>105000</v>
      </c>
    </row>
    <row r="109" spans="1:11">
      <c r="A109" s="44">
        <f t="shared" si="10"/>
        <v>9632</v>
      </c>
      <c r="B109" s="44">
        <f t="shared" si="11"/>
        <v>5127</v>
      </c>
      <c r="C109" s="44">
        <f t="shared" si="12"/>
        <v>3626</v>
      </c>
      <c r="D109" s="44">
        <f t="shared" si="13"/>
        <v>2875</v>
      </c>
      <c r="E109" s="44">
        <f t="shared" si="14"/>
        <v>2424</v>
      </c>
      <c r="F109" s="44">
        <f t="shared" si="15"/>
        <v>2124</v>
      </c>
      <c r="G109" s="44">
        <f t="shared" si="16"/>
        <v>1909</v>
      </c>
      <c r="H109" s="44">
        <f t="shared" si="17"/>
        <v>1748</v>
      </c>
      <c r="I109" s="44">
        <f t="shared" si="18"/>
        <v>1623</v>
      </c>
      <c r="J109" s="44">
        <f t="shared" si="19"/>
        <v>1523</v>
      </c>
      <c r="K109" s="45">
        <v>106000</v>
      </c>
    </row>
    <row r="110" spans="1:11">
      <c r="A110" s="44">
        <f t="shared" si="10"/>
        <v>9723</v>
      </c>
      <c r="B110" s="44">
        <f t="shared" si="11"/>
        <v>5176</v>
      </c>
      <c r="C110" s="44">
        <f t="shared" si="12"/>
        <v>3660</v>
      </c>
      <c r="D110" s="44">
        <f t="shared" si="13"/>
        <v>2902</v>
      </c>
      <c r="E110" s="44">
        <f t="shared" si="14"/>
        <v>2447</v>
      </c>
      <c r="F110" s="44">
        <f t="shared" si="15"/>
        <v>2144</v>
      </c>
      <c r="G110" s="44">
        <f t="shared" si="16"/>
        <v>1927</v>
      </c>
      <c r="H110" s="44">
        <f t="shared" si="17"/>
        <v>1765</v>
      </c>
      <c r="I110" s="44">
        <f t="shared" si="18"/>
        <v>1639</v>
      </c>
      <c r="J110" s="44">
        <f t="shared" si="19"/>
        <v>1538</v>
      </c>
      <c r="K110" s="45">
        <v>107000</v>
      </c>
    </row>
    <row r="111" spans="1:11">
      <c r="A111" s="44">
        <f t="shared" si="10"/>
        <v>9814</v>
      </c>
      <c r="B111" s="44">
        <f t="shared" si="11"/>
        <v>5224</v>
      </c>
      <c r="C111" s="44">
        <f t="shared" si="12"/>
        <v>3694</v>
      </c>
      <c r="D111" s="44">
        <f t="shared" si="13"/>
        <v>2929</v>
      </c>
      <c r="E111" s="44">
        <f t="shared" si="14"/>
        <v>2470</v>
      </c>
      <c r="F111" s="44">
        <f t="shared" si="15"/>
        <v>2164</v>
      </c>
      <c r="G111" s="44">
        <f t="shared" si="16"/>
        <v>1945</v>
      </c>
      <c r="H111" s="44">
        <f t="shared" si="17"/>
        <v>1781</v>
      </c>
      <c r="I111" s="44">
        <f t="shared" si="18"/>
        <v>1654</v>
      </c>
      <c r="J111" s="44">
        <f t="shared" si="19"/>
        <v>1552</v>
      </c>
      <c r="K111" s="45">
        <v>108000</v>
      </c>
    </row>
    <row r="112" spans="1:11">
      <c r="A112" s="44">
        <f t="shared" si="10"/>
        <v>9905</v>
      </c>
      <c r="B112" s="44">
        <f t="shared" si="11"/>
        <v>5272</v>
      </c>
      <c r="C112" s="44">
        <f t="shared" si="12"/>
        <v>3728</v>
      </c>
      <c r="D112" s="44">
        <f t="shared" si="13"/>
        <v>2956</v>
      </c>
      <c r="E112" s="44">
        <f t="shared" si="14"/>
        <v>2493</v>
      </c>
      <c r="F112" s="44">
        <f t="shared" si="15"/>
        <v>2184</v>
      </c>
      <c r="G112" s="44">
        <f t="shared" si="16"/>
        <v>1963</v>
      </c>
      <c r="H112" s="44">
        <f t="shared" si="17"/>
        <v>1798</v>
      </c>
      <c r="I112" s="44">
        <f t="shared" si="18"/>
        <v>1669</v>
      </c>
      <c r="J112" s="44">
        <f t="shared" si="19"/>
        <v>1566</v>
      </c>
      <c r="K112" s="45">
        <v>109000</v>
      </c>
    </row>
    <row r="113" spans="1:11">
      <c r="A113" s="44">
        <f t="shared" si="10"/>
        <v>9996</v>
      </c>
      <c r="B113" s="44">
        <f t="shared" si="11"/>
        <v>5321</v>
      </c>
      <c r="C113" s="44">
        <f t="shared" si="12"/>
        <v>3762</v>
      </c>
      <c r="D113" s="44">
        <f t="shared" si="13"/>
        <v>2983</v>
      </c>
      <c r="E113" s="44">
        <f t="shared" si="14"/>
        <v>2516</v>
      </c>
      <c r="F113" s="44">
        <f t="shared" si="15"/>
        <v>2204</v>
      </c>
      <c r="G113" s="44">
        <f t="shared" si="16"/>
        <v>1981</v>
      </c>
      <c r="H113" s="44">
        <f t="shared" si="17"/>
        <v>1814</v>
      </c>
      <c r="I113" s="44">
        <f t="shared" si="18"/>
        <v>1685</v>
      </c>
      <c r="J113" s="44">
        <f t="shared" si="19"/>
        <v>1581</v>
      </c>
      <c r="K113" s="45">
        <v>110000</v>
      </c>
    </row>
    <row r="114" spans="1:11">
      <c r="A114" s="44">
        <f t="shared" si="10"/>
        <v>10087</v>
      </c>
      <c r="B114" s="44">
        <f t="shared" si="11"/>
        <v>5369</v>
      </c>
      <c r="C114" s="44">
        <f t="shared" si="12"/>
        <v>3797</v>
      </c>
      <c r="D114" s="44">
        <f t="shared" si="13"/>
        <v>3010</v>
      </c>
      <c r="E114" s="44">
        <f t="shared" si="14"/>
        <v>2539</v>
      </c>
      <c r="F114" s="44">
        <f t="shared" si="15"/>
        <v>2224</v>
      </c>
      <c r="G114" s="44">
        <f t="shared" si="16"/>
        <v>1999</v>
      </c>
      <c r="H114" s="44">
        <f t="shared" si="17"/>
        <v>1831</v>
      </c>
      <c r="I114" s="44">
        <f t="shared" si="18"/>
        <v>1700</v>
      </c>
      <c r="J114" s="44">
        <f t="shared" si="19"/>
        <v>1595</v>
      </c>
      <c r="K114" s="45">
        <v>111000</v>
      </c>
    </row>
    <row r="115" spans="1:11">
      <c r="A115" s="44">
        <f t="shared" si="10"/>
        <v>10177</v>
      </c>
      <c r="B115" s="44">
        <f t="shared" si="11"/>
        <v>5417</v>
      </c>
      <c r="C115" s="44">
        <f t="shared" si="12"/>
        <v>3831</v>
      </c>
      <c r="D115" s="44">
        <f t="shared" si="13"/>
        <v>3037</v>
      </c>
      <c r="E115" s="44">
        <f t="shared" si="14"/>
        <v>2561</v>
      </c>
      <c r="F115" s="44">
        <f t="shared" si="15"/>
        <v>2244</v>
      </c>
      <c r="G115" s="44">
        <f t="shared" si="16"/>
        <v>2017</v>
      </c>
      <c r="H115" s="44">
        <f t="shared" si="17"/>
        <v>1847</v>
      </c>
      <c r="I115" s="44">
        <f t="shared" si="18"/>
        <v>1715</v>
      </c>
      <c r="J115" s="44">
        <f t="shared" si="19"/>
        <v>1609</v>
      </c>
      <c r="K115" s="45">
        <v>112000</v>
      </c>
    </row>
    <row r="116" spans="1:11">
      <c r="A116" s="44">
        <f t="shared" si="10"/>
        <v>10268</v>
      </c>
      <c r="B116" s="44">
        <f t="shared" si="11"/>
        <v>5466</v>
      </c>
      <c r="C116" s="44">
        <f t="shared" si="12"/>
        <v>3865</v>
      </c>
      <c r="D116" s="44">
        <f t="shared" si="13"/>
        <v>3064</v>
      </c>
      <c r="E116" s="44">
        <f t="shared" si="14"/>
        <v>2584</v>
      </c>
      <c r="F116" s="44">
        <f t="shared" si="15"/>
        <v>2264</v>
      </c>
      <c r="G116" s="44">
        <f t="shared" si="16"/>
        <v>2035</v>
      </c>
      <c r="H116" s="44">
        <f t="shared" si="17"/>
        <v>1864</v>
      </c>
      <c r="I116" s="44">
        <f t="shared" si="18"/>
        <v>1730</v>
      </c>
      <c r="J116" s="44">
        <f t="shared" si="19"/>
        <v>1624</v>
      </c>
      <c r="K116" s="45">
        <v>113000</v>
      </c>
    </row>
    <row r="117" spans="1:11">
      <c r="A117" s="44">
        <f t="shared" si="10"/>
        <v>10359</v>
      </c>
      <c r="B117" s="44">
        <f t="shared" si="11"/>
        <v>5514</v>
      </c>
      <c r="C117" s="44">
        <f t="shared" si="12"/>
        <v>3899</v>
      </c>
      <c r="D117" s="44">
        <f t="shared" si="13"/>
        <v>3092</v>
      </c>
      <c r="E117" s="44">
        <f t="shared" si="14"/>
        <v>2607</v>
      </c>
      <c r="F117" s="44">
        <f t="shared" si="15"/>
        <v>2284</v>
      </c>
      <c r="G117" s="44">
        <f t="shared" si="16"/>
        <v>2053</v>
      </c>
      <c r="H117" s="44">
        <f t="shared" si="17"/>
        <v>1880</v>
      </c>
      <c r="I117" s="44">
        <f t="shared" si="18"/>
        <v>1746</v>
      </c>
      <c r="J117" s="44">
        <f t="shared" si="19"/>
        <v>1638</v>
      </c>
      <c r="K117" s="45">
        <v>114000</v>
      </c>
    </row>
    <row r="118" spans="1:11">
      <c r="A118" s="44">
        <f t="shared" si="10"/>
        <v>10450</v>
      </c>
      <c r="B118" s="44">
        <f t="shared" si="11"/>
        <v>5562</v>
      </c>
      <c r="C118" s="44">
        <f t="shared" si="12"/>
        <v>3933</v>
      </c>
      <c r="D118" s="44">
        <f t="shared" si="13"/>
        <v>3119</v>
      </c>
      <c r="E118" s="44">
        <f t="shared" si="14"/>
        <v>2630</v>
      </c>
      <c r="F118" s="44">
        <f t="shared" si="15"/>
        <v>2304</v>
      </c>
      <c r="G118" s="44">
        <f t="shared" si="16"/>
        <v>2071</v>
      </c>
      <c r="H118" s="44">
        <f t="shared" si="17"/>
        <v>1897</v>
      </c>
      <c r="I118" s="44">
        <f t="shared" si="18"/>
        <v>1761</v>
      </c>
      <c r="J118" s="44">
        <f t="shared" si="19"/>
        <v>1652</v>
      </c>
      <c r="K118" s="45">
        <v>115000</v>
      </c>
    </row>
    <row r="119" spans="1:11">
      <c r="A119" s="44">
        <f t="shared" si="10"/>
        <v>10541</v>
      </c>
      <c r="B119" s="44">
        <f t="shared" si="11"/>
        <v>5611</v>
      </c>
      <c r="C119" s="44">
        <f t="shared" si="12"/>
        <v>3968</v>
      </c>
      <c r="D119" s="44">
        <f t="shared" si="13"/>
        <v>3146</v>
      </c>
      <c r="E119" s="44">
        <f t="shared" si="14"/>
        <v>2653</v>
      </c>
      <c r="F119" s="44">
        <f t="shared" si="15"/>
        <v>2324</v>
      </c>
      <c r="G119" s="44">
        <f t="shared" si="16"/>
        <v>2089</v>
      </c>
      <c r="H119" s="44">
        <f t="shared" si="17"/>
        <v>1913</v>
      </c>
      <c r="I119" s="44">
        <f t="shared" si="18"/>
        <v>1776</v>
      </c>
      <c r="J119" s="44">
        <f t="shared" si="19"/>
        <v>1667</v>
      </c>
      <c r="K119" s="45">
        <v>116000</v>
      </c>
    </row>
    <row r="120" spans="1:11">
      <c r="A120" s="44">
        <f t="shared" si="10"/>
        <v>10632</v>
      </c>
      <c r="B120" s="44">
        <f t="shared" si="11"/>
        <v>5659</v>
      </c>
      <c r="C120" s="44">
        <f t="shared" si="12"/>
        <v>4002</v>
      </c>
      <c r="D120" s="44">
        <f t="shared" si="13"/>
        <v>3173</v>
      </c>
      <c r="E120" s="44">
        <f t="shared" si="14"/>
        <v>2676</v>
      </c>
      <c r="F120" s="44">
        <f t="shared" si="15"/>
        <v>2344</v>
      </c>
      <c r="G120" s="44">
        <f t="shared" si="16"/>
        <v>2107</v>
      </c>
      <c r="H120" s="44">
        <f t="shared" si="17"/>
        <v>1930</v>
      </c>
      <c r="I120" s="44">
        <f t="shared" si="18"/>
        <v>1792</v>
      </c>
      <c r="J120" s="44">
        <f t="shared" si="19"/>
        <v>1681</v>
      </c>
      <c r="K120" s="45">
        <v>117000</v>
      </c>
    </row>
    <row r="121" spans="1:11">
      <c r="A121" s="44">
        <f t="shared" si="10"/>
        <v>10723</v>
      </c>
      <c r="B121" s="44">
        <f t="shared" si="11"/>
        <v>5708</v>
      </c>
      <c r="C121" s="44">
        <f t="shared" si="12"/>
        <v>4036</v>
      </c>
      <c r="D121" s="44">
        <f t="shared" si="13"/>
        <v>3200</v>
      </c>
      <c r="E121" s="44">
        <f t="shared" si="14"/>
        <v>2699</v>
      </c>
      <c r="F121" s="44">
        <f t="shared" si="15"/>
        <v>2364</v>
      </c>
      <c r="G121" s="44">
        <f t="shared" si="16"/>
        <v>2125</v>
      </c>
      <c r="H121" s="44">
        <f t="shared" si="17"/>
        <v>1946</v>
      </c>
      <c r="I121" s="44">
        <f t="shared" si="18"/>
        <v>1807</v>
      </c>
      <c r="J121" s="44">
        <f t="shared" si="19"/>
        <v>1696</v>
      </c>
      <c r="K121" s="45">
        <v>118000</v>
      </c>
    </row>
    <row r="122" spans="1:11">
      <c r="A122" s="44">
        <f t="shared" si="10"/>
        <v>10813</v>
      </c>
      <c r="B122" s="44">
        <f t="shared" si="11"/>
        <v>5756</v>
      </c>
      <c r="C122" s="44">
        <f t="shared" si="12"/>
        <v>4070</v>
      </c>
      <c r="D122" s="44">
        <f t="shared" si="13"/>
        <v>3227</v>
      </c>
      <c r="E122" s="44">
        <f t="shared" si="14"/>
        <v>2721</v>
      </c>
      <c r="F122" s="44">
        <f t="shared" si="15"/>
        <v>2384</v>
      </c>
      <c r="G122" s="44">
        <f t="shared" si="16"/>
        <v>2143</v>
      </c>
      <c r="H122" s="44">
        <f t="shared" si="17"/>
        <v>1963</v>
      </c>
      <c r="I122" s="44">
        <f t="shared" si="18"/>
        <v>1822</v>
      </c>
      <c r="J122" s="44">
        <f t="shared" si="19"/>
        <v>1710</v>
      </c>
      <c r="K122" s="45">
        <v>119000</v>
      </c>
    </row>
    <row r="123" spans="1:11">
      <c r="A123" s="44">
        <f t="shared" si="10"/>
        <v>10904</v>
      </c>
      <c r="B123" s="44">
        <f t="shared" si="11"/>
        <v>5804</v>
      </c>
      <c r="C123" s="44">
        <f t="shared" si="12"/>
        <v>4104</v>
      </c>
      <c r="D123" s="44">
        <f t="shared" si="13"/>
        <v>3254</v>
      </c>
      <c r="E123" s="44">
        <f t="shared" si="14"/>
        <v>2744</v>
      </c>
      <c r="F123" s="44">
        <f t="shared" si="15"/>
        <v>2404</v>
      </c>
      <c r="G123" s="44">
        <f t="shared" si="16"/>
        <v>2161</v>
      </c>
      <c r="H123" s="44">
        <f t="shared" si="17"/>
        <v>1979</v>
      </c>
      <c r="I123" s="44">
        <f t="shared" si="18"/>
        <v>1838</v>
      </c>
      <c r="J123" s="44">
        <f t="shared" si="19"/>
        <v>1724</v>
      </c>
      <c r="K123" s="45">
        <v>120000</v>
      </c>
    </row>
    <row r="124" spans="1:11">
      <c r="A124" s="44">
        <f t="shared" si="10"/>
        <v>10995</v>
      </c>
      <c r="B124" s="44">
        <f t="shared" si="11"/>
        <v>5853</v>
      </c>
      <c r="C124" s="44">
        <f t="shared" si="12"/>
        <v>4138</v>
      </c>
      <c r="D124" s="44">
        <f t="shared" si="13"/>
        <v>3281</v>
      </c>
      <c r="E124" s="44">
        <f t="shared" si="14"/>
        <v>2767</v>
      </c>
      <c r="F124" s="44">
        <f t="shared" si="15"/>
        <v>2424</v>
      </c>
      <c r="G124" s="44">
        <f t="shared" si="16"/>
        <v>2179</v>
      </c>
      <c r="H124" s="44">
        <f t="shared" si="17"/>
        <v>1996</v>
      </c>
      <c r="I124" s="44">
        <f t="shared" si="18"/>
        <v>1853</v>
      </c>
      <c r="J124" s="44">
        <f t="shared" si="19"/>
        <v>1739</v>
      </c>
      <c r="K124" s="45">
        <v>121000</v>
      </c>
    </row>
    <row r="125" spans="1:11">
      <c r="A125" s="44">
        <f t="shared" si="10"/>
        <v>11086</v>
      </c>
      <c r="B125" s="44">
        <f t="shared" si="11"/>
        <v>5901</v>
      </c>
      <c r="C125" s="44">
        <f t="shared" si="12"/>
        <v>4173</v>
      </c>
      <c r="D125" s="44">
        <f t="shared" si="13"/>
        <v>3309</v>
      </c>
      <c r="E125" s="44">
        <f t="shared" si="14"/>
        <v>2790</v>
      </c>
      <c r="F125" s="44">
        <f t="shared" si="15"/>
        <v>2444</v>
      </c>
      <c r="G125" s="44">
        <f t="shared" si="16"/>
        <v>2197</v>
      </c>
      <c r="H125" s="44">
        <f t="shared" si="17"/>
        <v>2012</v>
      </c>
      <c r="I125" s="44">
        <f t="shared" si="18"/>
        <v>1868</v>
      </c>
      <c r="J125" s="44">
        <f t="shared" si="19"/>
        <v>1753</v>
      </c>
      <c r="K125" s="45">
        <v>122000</v>
      </c>
    </row>
    <row r="126" spans="1:11">
      <c r="A126" s="44">
        <f t="shared" si="10"/>
        <v>11177</v>
      </c>
      <c r="B126" s="44">
        <f t="shared" si="11"/>
        <v>5949</v>
      </c>
      <c r="C126" s="44">
        <f t="shared" si="12"/>
        <v>4207</v>
      </c>
      <c r="D126" s="44">
        <f t="shared" si="13"/>
        <v>3336</v>
      </c>
      <c r="E126" s="44">
        <f t="shared" si="14"/>
        <v>2813</v>
      </c>
      <c r="F126" s="44">
        <f t="shared" si="15"/>
        <v>2464</v>
      </c>
      <c r="G126" s="44">
        <f t="shared" si="16"/>
        <v>2215</v>
      </c>
      <c r="H126" s="44">
        <f t="shared" si="17"/>
        <v>2029</v>
      </c>
      <c r="I126" s="44">
        <f t="shared" si="18"/>
        <v>1884</v>
      </c>
      <c r="J126" s="44">
        <f t="shared" si="19"/>
        <v>1767</v>
      </c>
      <c r="K126" s="45">
        <v>123000</v>
      </c>
    </row>
    <row r="127" spans="1:11">
      <c r="A127" s="44">
        <f t="shared" si="10"/>
        <v>11268</v>
      </c>
      <c r="B127" s="44">
        <f t="shared" si="11"/>
        <v>5998</v>
      </c>
      <c r="C127" s="44">
        <f t="shared" si="12"/>
        <v>4241</v>
      </c>
      <c r="D127" s="44">
        <f t="shared" si="13"/>
        <v>3363</v>
      </c>
      <c r="E127" s="44">
        <f t="shared" si="14"/>
        <v>2836</v>
      </c>
      <c r="F127" s="44">
        <f t="shared" si="15"/>
        <v>2484</v>
      </c>
      <c r="G127" s="44">
        <f t="shared" si="16"/>
        <v>2233</v>
      </c>
      <c r="H127" s="44">
        <f t="shared" si="17"/>
        <v>2045</v>
      </c>
      <c r="I127" s="44">
        <f t="shared" si="18"/>
        <v>1899</v>
      </c>
      <c r="J127" s="44">
        <f t="shared" si="19"/>
        <v>1782</v>
      </c>
      <c r="K127" s="45">
        <v>124000</v>
      </c>
    </row>
    <row r="128" spans="1:11">
      <c r="A128" s="44">
        <f t="shared" si="10"/>
        <v>11359</v>
      </c>
      <c r="B128" s="44">
        <f t="shared" si="11"/>
        <v>6046</v>
      </c>
      <c r="C128" s="44">
        <f t="shared" si="12"/>
        <v>4275</v>
      </c>
      <c r="D128" s="44">
        <f t="shared" si="13"/>
        <v>3390</v>
      </c>
      <c r="E128" s="44">
        <f t="shared" si="14"/>
        <v>2859</v>
      </c>
      <c r="F128" s="44">
        <f t="shared" si="15"/>
        <v>2504</v>
      </c>
      <c r="G128" s="44">
        <f t="shared" si="16"/>
        <v>2251</v>
      </c>
      <c r="H128" s="44">
        <f t="shared" si="17"/>
        <v>2062</v>
      </c>
      <c r="I128" s="44">
        <f t="shared" si="18"/>
        <v>1914</v>
      </c>
      <c r="J128" s="44">
        <f t="shared" si="19"/>
        <v>1796</v>
      </c>
      <c r="K128" s="45">
        <v>125000</v>
      </c>
    </row>
    <row r="129" spans="1:11">
      <c r="A129" s="44">
        <f t="shared" si="10"/>
        <v>11449</v>
      </c>
      <c r="B129" s="44">
        <f t="shared" si="11"/>
        <v>6094</v>
      </c>
      <c r="C129" s="44">
        <f t="shared" si="12"/>
        <v>4309</v>
      </c>
      <c r="D129" s="44">
        <f t="shared" si="13"/>
        <v>3417</v>
      </c>
      <c r="E129" s="44">
        <f t="shared" si="14"/>
        <v>2881</v>
      </c>
      <c r="F129" s="44">
        <f t="shared" si="15"/>
        <v>2524</v>
      </c>
      <c r="G129" s="44">
        <f t="shared" si="16"/>
        <v>2269</v>
      </c>
      <c r="H129" s="44">
        <f t="shared" si="17"/>
        <v>2078</v>
      </c>
      <c r="I129" s="44">
        <f t="shared" si="18"/>
        <v>1929</v>
      </c>
      <c r="J129" s="44">
        <f t="shared" si="19"/>
        <v>1810</v>
      </c>
      <c r="K129" s="45">
        <v>126000</v>
      </c>
    </row>
    <row r="130" spans="1:11">
      <c r="A130" s="44">
        <f t="shared" si="10"/>
        <v>11540</v>
      </c>
      <c r="B130" s="44">
        <f t="shared" si="11"/>
        <v>6143</v>
      </c>
      <c r="C130" s="44">
        <f t="shared" si="12"/>
        <v>4344</v>
      </c>
      <c r="D130" s="44">
        <f t="shared" si="13"/>
        <v>3444</v>
      </c>
      <c r="E130" s="44">
        <f t="shared" si="14"/>
        <v>2904</v>
      </c>
      <c r="F130" s="44">
        <f t="shared" si="15"/>
        <v>2545</v>
      </c>
      <c r="G130" s="44">
        <f t="shared" si="16"/>
        <v>2287</v>
      </c>
      <c r="H130" s="44">
        <f t="shared" si="17"/>
        <v>2095</v>
      </c>
      <c r="I130" s="44">
        <f t="shared" si="18"/>
        <v>1945</v>
      </c>
      <c r="J130" s="44">
        <f t="shared" si="19"/>
        <v>1825</v>
      </c>
      <c r="K130" s="45">
        <v>127000</v>
      </c>
    </row>
    <row r="131" spans="1:11">
      <c r="A131" s="44">
        <f t="shared" si="10"/>
        <v>11631</v>
      </c>
      <c r="B131" s="44">
        <f t="shared" si="11"/>
        <v>6191</v>
      </c>
      <c r="C131" s="44">
        <f t="shared" si="12"/>
        <v>4378</v>
      </c>
      <c r="D131" s="44">
        <f t="shared" si="13"/>
        <v>3471</v>
      </c>
      <c r="E131" s="44">
        <f t="shared" si="14"/>
        <v>2927</v>
      </c>
      <c r="F131" s="44">
        <f t="shared" si="15"/>
        <v>2565</v>
      </c>
      <c r="G131" s="44">
        <f t="shared" si="16"/>
        <v>2306</v>
      </c>
      <c r="H131" s="44">
        <f t="shared" si="17"/>
        <v>2111</v>
      </c>
      <c r="I131" s="44">
        <f t="shared" si="18"/>
        <v>1960</v>
      </c>
      <c r="J131" s="44">
        <f t="shared" si="19"/>
        <v>1839</v>
      </c>
      <c r="K131" s="45">
        <v>128000</v>
      </c>
    </row>
    <row r="132" spans="1:11">
      <c r="A132" s="44">
        <f t="shared" si="10"/>
        <v>11722</v>
      </c>
      <c r="B132" s="44">
        <f t="shared" si="11"/>
        <v>6240</v>
      </c>
      <c r="C132" s="44">
        <f t="shared" si="12"/>
        <v>4412</v>
      </c>
      <c r="D132" s="44">
        <f t="shared" si="13"/>
        <v>3498</v>
      </c>
      <c r="E132" s="44">
        <f t="shared" si="14"/>
        <v>2950</v>
      </c>
      <c r="F132" s="44">
        <f t="shared" si="15"/>
        <v>2585</v>
      </c>
      <c r="G132" s="44">
        <f t="shared" si="16"/>
        <v>2324</v>
      </c>
      <c r="H132" s="44">
        <f t="shared" si="17"/>
        <v>2128</v>
      </c>
      <c r="I132" s="44">
        <f t="shared" si="18"/>
        <v>1975</v>
      </c>
      <c r="J132" s="44">
        <f t="shared" si="19"/>
        <v>1854</v>
      </c>
      <c r="K132" s="45">
        <v>129000</v>
      </c>
    </row>
    <row r="133" spans="1:11">
      <c r="A133" s="44">
        <f t="shared" ref="A133:A196" si="20">ROUNDUP((((K133+(K133*$A$2*$A$3))/($A$3*12))*1.02),0)</f>
        <v>11813</v>
      </c>
      <c r="B133" s="44">
        <f t="shared" ref="B133:B196" si="21">ROUNDUP((((K133+(K133*$B$2*$B$3))/($B$3*12))*1.02),0)</f>
        <v>6288</v>
      </c>
      <c r="C133" s="44">
        <f t="shared" ref="C133:C196" si="22">ROUNDUP((((K133+(K133*$C$2*$C$3))/($C$3*12))*1.02),0)</f>
        <v>4446</v>
      </c>
      <c r="D133" s="44">
        <f t="shared" ref="D133:D196" si="23">ROUNDUP((((K133+(K133*$D$2*$D$3))/($D$3*12))*1.02),0)</f>
        <v>3525</v>
      </c>
      <c r="E133" s="44">
        <f t="shared" ref="E133:E196" si="24">ROUNDUP((((K133+(K133*$E$2*$E$3))/($E$3*12))*1.02),0)</f>
        <v>2973</v>
      </c>
      <c r="F133" s="44">
        <f t="shared" ref="F133:F196" si="25">ROUNDUP((((K133+(K133*$F$2*$F$3))/($F$3*12))*1.02),0)</f>
        <v>2605</v>
      </c>
      <c r="G133" s="44">
        <f t="shared" ref="G133:G196" si="26">ROUNDUP((((K133+(K133*$G$2*$G$3))/($G$3*12))*1.02),0)</f>
        <v>2342</v>
      </c>
      <c r="H133" s="44">
        <f t="shared" ref="H133:H196" si="27">ROUNDUP((((K133+(K133*$H$2*$H$3))/($H$3*12))*1.02),0)</f>
        <v>2144</v>
      </c>
      <c r="I133" s="44">
        <f t="shared" ref="I133:I196" si="28">ROUNDUP((((K133+(K133*$I$2*$I$3))/($I$3*12))*1.02),0)</f>
        <v>1991</v>
      </c>
      <c r="J133" s="44">
        <f t="shared" ref="J133:J196" si="29">ROUNDUP((((K133+(K133*$J$2*$J$3))/($J$3*12))*1.02),0)</f>
        <v>1868</v>
      </c>
      <c r="K133" s="45">
        <v>130000</v>
      </c>
    </row>
    <row r="134" spans="1:11">
      <c r="A134" s="44">
        <f t="shared" si="20"/>
        <v>11904</v>
      </c>
      <c r="B134" s="44">
        <f t="shared" si="21"/>
        <v>6336</v>
      </c>
      <c r="C134" s="44">
        <f t="shared" si="22"/>
        <v>4480</v>
      </c>
      <c r="D134" s="44">
        <f t="shared" si="23"/>
        <v>3553</v>
      </c>
      <c r="E134" s="44">
        <f t="shared" si="24"/>
        <v>2996</v>
      </c>
      <c r="F134" s="44">
        <f t="shared" si="25"/>
        <v>2625</v>
      </c>
      <c r="G134" s="44">
        <f t="shared" si="26"/>
        <v>2360</v>
      </c>
      <c r="H134" s="44">
        <f t="shared" si="27"/>
        <v>2161</v>
      </c>
      <c r="I134" s="44">
        <f t="shared" si="28"/>
        <v>2006</v>
      </c>
      <c r="J134" s="44">
        <f t="shared" si="29"/>
        <v>1882</v>
      </c>
      <c r="K134" s="45">
        <v>131000</v>
      </c>
    </row>
    <row r="135" spans="1:11">
      <c r="A135" s="44">
        <f t="shared" si="20"/>
        <v>11995</v>
      </c>
      <c r="B135" s="44">
        <f t="shared" si="21"/>
        <v>6385</v>
      </c>
      <c r="C135" s="44">
        <f t="shared" si="22"/>
        <v>4515</v>
      </c>
      <c r="D135" s="44">
        <f t="shared" si="23"/>
        <v>3580</v>
      </c>
      <c r="E135" s="44">
        <f t="shared" si="24"/>
        <v>3019</v>
      </c>
      <c r="F135" s="44">
        <f t="shared" si="25"/>
        <v>2645</v>
      </c>
      <c r="G135" s="44">
        <f t="shared" si="26"/>
        <v>2378</v>
      </c>
      <c r="H135" s="44">
        <f t="shared" si="27"/>
        <v>2177</v>
      </c>
      <c r="I135" s="44">
        <f t="shared" si="28"/>
        <v>2021</v>
      </c>
      <c r="J135" s="44">
        <f t="shared" si="29"/>
        <v>1897</v>
      </c>
      <c r="K135" s="45">
        <v>132000</v>
      </c>
    </row>
    <row r="136" spans="1:11">
      <c r="A136" s="44">
        <f t="shared" si="20"/>
        <v>12086</v>
      </c>
      <c r="B136" s="44">
        <f t="shared" si="21"/>
        <v>6433</v>
      </c>
      <c r="C136" s="44">
        <f t="shared" si="22"/>
        <v>4549</v>
      </c>
      <c r="D136" s="44">
        <f t="shared" si="23"/>
        <v>3607</v>
      </c>
      <c r="E136" s="44">
        <f t="shared" si="24"/>
        <v>3042</v>
      </c>
      <c r="F136" s="44">
        <f t="shared" si="25"/>
        <v>2665</v>
      </c>
      <c r="G136" s="44">
        <f t="shared" si="26"/>
        <v>2396</v>
      </c>
      <c r="H136" s="44">
        <f t="shared" si="27"/>
        <v>2194</v>
      </c>
      <c r="I136" s="44">
        <f t="shared" si="28"/>
        <v>2037</v>
      </c>
      <c r="J136" s="44">
        <f t="shared" si="29"/>
        <v>1911</v>
      </c>
      <c r="K136" s="45">
        <v>133000</v>
      </c>
    </row>
    <row r="137" spans="1:11">
      <c r="A137" s="44">
        <f t="shared" si="20"/>
        <v>12176</v>
      </c>
      <c r="B137" s="44">
        <f t="shared" si="21"/>
        <v>6481</v>
      </c>
      <c r="C137" s="44">
        <f t="shared" si="22"/>
        <v>4583</v>
      </c>
      <c r="D137" s="44">
        <f t="shared" si="23"/>
        <v>3634</v>
      </c>
      <c r="E137" s="44">
        <f t="shared" si="24"/>
        <v>3064</v>
      </c>
      <c r="F137" s="44">
        <f t="shared" si="25"/>
        <v>2685</v>
      </c>
      <c r="G137" s="44">
        <f t="shared" si="26"/>
        <v>2414</v>
      </c>
      <c r="H137" s="44">
        <f t="shared" si="27"/>
        <v>2210</v>
      </c>
      <c r="I137" s="44">
        <f t="shared" si="28"/>
        <v>2052</v>
      </c>
      <c r="J137" s="44">
        <f t="shared" si="29"/>
        <v>1925</v>
      </c>
      <c r="K137" s="45">
        <v>134000</v>
      </c>
    </row>
    <row r="138" spans="1:11">
      <c r="A138" s="44">
        <f t="shared" si="20"/>
        <v>12267</v>
      </c>
      <c r="B138" s="44">
        <f t="shared" si="21"/>
        <v>6530</v>
      </c>
      <c r="C138" s="44">
        <f t="shared" si="22"/>
        <v>4617</v>
      </c>
      <c r="D138" s="44">
        <f t="shared" si="23"/>
        <v>3661</v>
      </c>
      <c r="E138" s="44">
        <f t="shared" si="24"/>
        <v>3087</v>
      </c>
      <c r="F138" s="44">
        <f t="shared" si="25"/>
        <v>2705</v>
      </c>
      <c r="G138" s="44">
        <f t="shared" si="26"/>
        <v>2432</v>
      </c>
      <c r="H138" s="44">
        <f t="shared" si="27"/>
        <v>2227</v>
      </c>
      <c r="I138" s="44">
        <f t="shared" si="28"/>
        <v>2067</v>
      </c>
      <c r="J138" s="44">
        <f t="shared" si="29"/>
        <v>1940</v>
      </c>
      <c r="K138" s="45">
        <v>135000</v>
      </c>
    </row>
    <row r="139" spans="1:11">
      <c r="A139" s="44">
        <f t="shared" si="20"/>
        <v>12358</v>
      </c>
      <c r="B139" s="44">
        <f t="shared" si="21"/>
        <v>6578</v>
      </c>
      <c r="C139" s="44">
        <f t="shared" si="22"/>
        <v>4651</v>
      </c>
      <c r="D139" s="44">
        <f t="shared" si="23"/>
        <v>3688</v>
      </c>
      <c r="E139" s="44">
        <f t="shared" si="24"/>
        <v>3110</v>
      </c>
      <c r="F139" s="44">
        <f t="shared" si="25"/>
        <v>2725</v>
      </c>
      <c r="G139" s="44">
        <f t="shared" si="26"/>
        <v>2450</v>
      </c>
      <c r="H139" s="44">
        <f t="shared" si="27"/>
        <v>2243</v>
      </c>
      <c r="I139" s="44">
        <f t="shared" si="28"/>
        <v>2083</v>
      </c>
      <c r="J139" s="44">
        <f t="shared" si="29"/>
        <v>1954</v>
      </c>
      <c r="K139" s="45">
        <v>136000</v>
      </c>
    </row>
    <row r="140" spans="1:11">
      <c r="A140" s="44">
        <f t="shared" si="20"/>
        <v>12449</v>
      </c>
      <c r="B140" s="44">
        <f t="shared" si="21"/>
        <v>6627</v>
      </c>
      <c r="C140" s="44">
        <f t="shared" si="22"/>
        <v>4686</v>
      </c>
      <c r="D140" s="44">
        <f t="shared" si="23"/>
        <v>3715</v>
      </c>
      <c r="E140" s="44">
        <f t="shared" si="24"/>
        <v>3133</v>
      </c>
      <c r="F140" s="44">
        <f t="shared" si="25"/>
        <v>2745</v>
      </c>
      <c r="G140" s="44">
        <f t="shared" si="26"/>
        <v>2468</v>
      </c>
      <c r="H140" s="44">
        <f t="shared" si="27"/>
        <v>2260</v>
      </c>
      <c r="I140" s="44">
        <f t="shared" si="28"/>
        <v>2098</v>
      </c>
      <c r="J140" s="44">
        <f t="shared" si="29"/>
        <v>1969</v>
      </c>
      <c r="K140" s="45">
        <v>137000</v>
      </c>
    </row>
    <row r="141" spans="1:11">
      <c r="A141" s="44">
        <f t="shared" si="20"/>
        <v>12540</v>
      </c>
      <c r="B141" s="44">
        <f t="shared" si="21"/>
        <v>6675</v>
      </c>
      <c r="C141" s="44">
        <f t="shared" si="22"/>
        <v>4720</v>
      </c>
      <c r="D141" s="44">
        <f t="shared" si="23"/>
        <v>3742</v>
      </c>
      <c r="E141" s="44">
        <f t="shared" si="24"/>
        <v>3156</v>
      </c>
      <c r="F141" s="44">
        <f t="shared" si="25"/>
        <v>2765</v>
      </c>
      <c r="G141" s="44">
        <f t="shared" si="26"/>
        <v>2486</v>
      </c>
      <c r="H141" s="44">
        <f t="shared" si="27"/>
        <v>2276</v>
      </c>
      <c r="I141" s="44">
        <f t="shared" si="28"/>
        <v>2113</v>
      </c>
      <c r="J141" s="44">
        <f t="shared" si="29"/>
        <v>1983</v>
      </c>
      <c r="K141" s="45">
        <v>138000</v>
      </c>
    </row>
    <row r="142" spans="1:11">
      <c r="A142" s="44">
        <f t="shared" si="20"/>
        <v>12631</v>
      </c>
      <c r="B142" s="44">
        <f t="shared" si="21"/>
        <v>6723</v>
      </c>
      <c r="C142" s="44">
        <f t="shared" si="22"/>
        <v>4754</v>
      </c>
      <c r="D142" s="44">
        <f t="shared" si="23"/>
        <v>3769</v>
      </c>
      <c r="E142" s="44">
        <f t="shared" si="24"/>
        <v>3179</v>
      </c>
      <c r="F142" s="44">
        <f t="shared" si="25"/>
        <v>2785</v>
      </c>
      <c r="G142" s="44">
        <f t="shared" si="26"/>
        <v>2504</v>
      </c>
      <c r="H142" s="44">
        <f t="shared" si="27"/>
        <v>2293</v>
      </c>
      <c r="I142" s="44">
        <f t="shared" si="28"/>
        <v>2129</v>
      </c>
      <c r="J142" s="44">
        <f t="shared" si="29"/>
        <v>1997</v>
      </c>
      <c r="K142" s="45">
        <v>139000</v>
      </c>
    </row>
    <row r="143" spans="1:11">
      <c r="A143" s="44">
        <f t="shared" si="20"/>
        <v>12722</v>
      </c>
      <c r="B143" s="44">
        <f t="shared" si="21"/>
        <v>6772</v>
      </c>
      <c r="C143" s="44">
        <f t="shared" si="22"/>
        <v>4788</v>
      </c>
      <c r="D143" s="44">
        <f t="shared" si="23"/>
        <v>3797</v>
      </c>
      <c r="E143" s="44">
        <f t="shared" si="24"/>
        <v>3202</v>
      </c>
      <c r="F143" s="44">
        <f t="shared" si="25"/>
        <v>2805</v>
      </c>
      <c r="G143" s="44">
        <f t="shared" si="26"/>
        <v>2522</v>
      </c>
      <c r="H143" s="44">
        <f t="shared" si="27"/>
        <v>2309</v>
      </c>
      <c r="I143" s="44">
        <f t="shared" si="28"/>
        <v>2144</v>
      </c>
      <c r="J143" s="44">
        <f t="shared" si="29"/>
        <v>2012</v>
      </c>
      <c r="K143" s="45">
        <v>140000</v>
      </c>
    </row>
    <row r="144" spans="1:11">
      <c r="A144" s="44">
        <f t="shared" si="20"/>
        <v>12812</v>
      </c>
      <c r="B144" s="44">
        <f t="shared" si="21"/>
        <v>6820</v>
      </c>
      <c r="C144" s="44">
        <f t="shared" si="22"/>
        <v>4822</v>
      </c>
      <c r="D144" s="44">
        <f t="shared" si="23"/>
        <v>3824</v>
      </c>
      <c r="E144" s="44">
        <f t="shared" si="24"/>
        <v>3224</v>
      </c>
      <c r="F144" s="44">
        <f t="shared" si="25"/>
        <v>2825</v>
      </c>
      <c r="G144" s="44">
        <f t="shared" si="26"/>
        <v>2540</v>
      </c>
      <c r="H144" s="44">
        <f t="shared" si="27"/>
        <v>2326</v>
      </c>
      <c r="I144" s="44">
        <f t="shared" si="28"/>
        <v>2159</v>
      </c>
      <c r="J144" s="44">
        <f t="shared" si="29"/>
        <v>2026</v>
      </c>
      <c r="K144" s="45">
        <v>141000</v>
      </c>
    </row>
    <row r="145" spans="1:11">
      <c r="A145" s="44">
        <f t="shared" si="20"/>
        <v>12903</v>
      </c>
      <c r="B145" s="44">
        <f t="shared" si="21"/>
        <v>6868</v>
      </c>
      <c r="C145" s="44">
        <f t="shared" si="22"/>
        <v>4857</v>
      </c>
      <c r="D145" s="44">
        <f t="shared" si="23"/>
        <v>3851</v>
      </c>
      <c r="E145" s="44">
        <f t="shared" si="24"/>
        <v>3247</v>
      </c>
      <c r="F145" s="44">
        <f t="shared" si="25"/>
        <v>2845</v>
      </c>
      <c r="G145" s="44">
        <f t="shared" si="26"/>
        <v>2558</v>
      </c>
      <c r="H145" s="44">
        <f t="shared" si="27"/>
        <v>2342</v>
      </c>
      <c r="I145" s="44">
        <f t="shared" si="28"/>
        <v>2174</v>
      </c>
      <c r="J145" s="44">
        <f t="shared" si="29"/>
        <v>2040</v>
      </c>
      <c r="K145" s="45">
        <v>142000</v>
      </c>
    </row>
    <row r="146" spans="1:11">
      <c r="A146" s="44">
        <f t="shared" si="20"/>
        <v>12994</v>
      </c>
      <c r="B146" s="44">
        <f t="shared" si="21"/>
        <v>6917</v>
      </c>
      <c r="C146" s="44">
        <f t="shared" si="22"/>
        <v>4891</v>
      </c>
      <c r="D146" s="44">
        <f t="shared" si="23"/>
        <v>3878</v>
      </c>
      <c r="E146" s="44">
        <f t="shared" si="24"/>
        <v>3270</v>
      </c>
      <c r="F146" s="44">
        <f t="shared" si="25"/>
        <v>2865</v>
      </c>
      <c r="G146" s="44">
        <f t="shared" si="26"/>
        <v>2576</v>
      </c>
      <c r="H146" s="44">
        <f t="shared" si="27"/>
        <v>2359</v>
      </c>
      <c r="I146" s="44">
        <f t="shared" si="28"/>
        <v>2190</v>
      </c>
      <c r="J146" s="44">
        <f t="shared" si="29"/>
        <v>2055</v>
      </c>
      <c r="K146" s="45">
        <v>143000</v>
      </c>
    </row>
    <row r="147" spans="1:11">
      <c r="A147" s="44">
        <f t="shared" si="20"/>
        <v>13085</v>
      </c>
      <c r="B147" s="44">
        <f t="shared" si="21"/>
        <v>6965</v>
      </c>
      <c r="C147" s="44">
        <f t="shared" si="22"/>
        <v>4925</v>
      </c>
      <c r="D147" s="44">
        <f t="shared" si="23"/>
        <v>3905</v>
      </c>
      <c r="E147" s="44">
        <f t="shared" si="24"/>
        <v>3293</v>
      </c>
      <c r="F147" s="44">
        <f t="shared" si="25"/>
        <v>2885</v>
      </c>
      <c r="G147" s="44">
        <f t="shared" si="26"/>
        <v>2594</v>
      </c>
      <c r="H147" s="44">
        <f t="shared" si="27"/>
        <v>2375</v>
      </c>
      <c r="I147" s="44">
        <f t="shared" si="28"/>
        <v>2205</v>
      </c>
      <c r="J147" s="44">
        <f t="shared" si="29"/>
        <v>2069</v>
      </c>
      <c r="K147" s="45">
        <v>144000</v>
      </c>
    </row>
    <row r="148" spans="1:11">
      <c r="A148" s="44">
        <f t="shared" si="20"/>
        <v>13176</v>
      </c>
      <c r="B148" s="44">
        <f t="shared" si="21"/>
        <v>7013</v>
      </c>
      <c r="C148" s="44">
        <f t="shared" si="22"/>
        <v>4959</v>
      </c>
      <c r="D148" s="44">
        <f t="shared" si="23"/>
        <v>3932</v>
      </c>
      <c r="E148" s="44">
        <f t="shared" si="24"/>
        <v>3316</v>
      </c>
      <c r="F148" s="44">
        <f t="shared" si="25"/>
        <v>2905</v>
      </c>
      <c r="G148" s="44">
        <f t="shared" si="26"/>
        <v>2612</v>
      </c>
      <c r="H148" s="44">
        <f t="shared" si="27"/>
        <v>2392</v>
      </c>
      <c r="I148" s="44">
        <f t="shared" si="28"/>
        <v>2220</v>
      </c>
      <c r="J148" s="44">
        <f t="shared" si="29"/>
        <v>2083</v>
      </c>
      <c r="K148" s="45">
        <v>145000</v>
      </c>
    </row>
    <row r="149" spans="1:11">
      <c r="A149" s="44">
        <f t="shared" si="20"/>
        <v>13267</v>
      </c>
      <c r="B149" s="44">
        <f t="shared" si="21"/>
        <v>7062</v>
      </c>
      <c r="C149" s="44">
        <f t="shared" si="22"/>
        <v>4993</v>
      </c>
      <c r="D149" s="44">
        <f t="shared" si="23"/>
        <v>3959</v>
      </c>
      <c r="E149" s="44">
        <f t="shared" si="24"/>
        <v>3339</v>
      </c>
      <c r="F149" s="44">
        <f t="shared" si="25"/>
        <v>2925</v>
      </c>
      <c r="G149" s="44">
        <f t="shared" si="26"/>
        <v>2630</v>
      </c>
      <c r="H149" s="44">
        <f t="shared" si="27"/>
        <v>2408</v>
      </c>
      <c r="I149" s="44">
        <f t="shared" si="28"/>
        <v>2236</v>
      </c>
      <c r="J149" s="44">
        <f t="shared" si="29"/>
        <v>2098</v>
      </c>
      <c r="K149" s="45">
        <v>146000</v>
      </c>
    </row>
    <row r="150" spans="1:11">
      <c r="A150" s="44">
        <f t="shared" si="20"/>
        <v>13358</v>
      </c>
      <c r="B150" s="44">
        <f t="shared" si="21"/>
        <v>7110</v>
      </c>
      <c r="C150" s="44">
        <f t="shared" si="22"/>
        <v>5028</v>
      </c>
      <c r="D150" s="44">
        <f t="shared" si="23"/>
        <v>3986</v>
      </c>
      <c r="E150" s="44">
        <f t="shared" si="24"/>
        <v>3362</v>
      </c>
      <c r="F150" s="44">
        <f t="shared" si="25"/>
        <v>2945</v>
      </c>
      <c r="G150" s="44">
        <f t="shared" si="26"/>
        <v>2648</v>
      </c>
      <c r="H150" s="44">
        <f t="shared" si="27"/>
        <v>2425</v>
      </c>
      <c r="I150" s="44">
        <f t="shared" si="28"/>
        <v>2251</v>
      </c>
      <c r="J150" s="44">
        <f t="shared" si="29"/>
        <v>2112</v>
      </c>
      <c r="K150" s="45">
        <v>147000</v>
      </c>
    </row>
    <row r="151" spans="1:11">
      <c r="A151" s="44">
        <f t="shared" si="20"/>
        <v>13449</v>
      </c>
      <c r="B151" s="44">
        <f t="shared" si="21"/>
        <v>7159</v>
      </c>
      <c r="C151" s="44">
        <f t="shared" si="22"/>
        <v>5062</v>
      </c>
      <c r="D151" s="44">
        <f t="shared" si="23"/>
        <v>4014</v>
      </c>
      <c r="E151" s="44">
        <f t="shared" si="24"/>
        <v>3385</v>
      </c>
      <c r="F151" s="44">
        <f t="shared" si="25"/>
        <v>2965</v>
      </c>
      <c r="G151" s="44">
        <f t="shared" si="26"/>
        <v>2666</v>
      </c>
      <c r="H151" s="44">
        <f t="shared" si="27"/>
        <v>2441</v>
      </c>
      <c r="I151" s="44">
        <f t="shared" si="28"/>
        <v>2266</v>
      </c>
      <c r="J151" s="44">
        <f t="shared" si="29"/>
        <v>2127</v>
      </c>
      <c r="K151" s="45">
        <v>148000</v>
      </c>
    </row>
    <row r="152" spans="1:11">
      <c r="A152" s="44">
        <f t="shared" si="20"/>
        <v>13539</v>
      </c>
      <c r="B152" s="44">
        <f t="shared" si="21"/>
        <v>7207</v>
      </c>
      <c r="C152" s="44">
        <f t="shared" si="22"/>
        <v>5096</v>
      </c>
      <c r="D152" s="44">
        <f t="shared" si="23"/>
        <v>4041</v>
      </c>
      <c r="E152" s="44">
        <f t="shared" si="24"/>
        <v>3407</v>
      </c>
      <c r="F152" s="44">
        <f t="shared" si="25"/>
        <v>2985</v>
      </c>
      <c r="G152" s="44">
        <f t="shared" si="26"/>
        <v>2684</v>
      </c>
      <c r="H152" s="44">
        <f t="shared" si="27"/>
        <v>2458</v>
      </c>
      <c r="I152" s="44">
        <f t="shared" si="28"/>
        <v>2282</v>
      </c>
      <c r="J152" s="44">
        <f t="shared" si="29"/>
        <v>2141</v>
      </c>
      <c r="K152" s="45">
        <v>149000</v>
      </c>
    </row>
    <row r="153" spans="1:11">
      <c r="A153" s="44">
        <f t="shared" si="20"/>
        <v>13630</v>
      </c>
      <c r="B153" s="44">
        <f t="shared" si="21"/>
        <v>7255</v>
      </c>
      <c r="C153" s="44">
        <f t="shared" si="22"/>
        <v>5130</v>
      </c>
      <c r="D153" s="44">
        <f t="shared" si="23"/>
        <v>4068</v>
      </c>
      <c r="E153" s="44">
        <f t="shared" si="24"/>
        <v>3430</v>
      </c>
      <c r="F153" s="44">
        <f t="shared" si="25"/>
        <v>3005</v>
      </c>
      <c r="G153" s="44">
        <f t="shared" si="26"/>
        <v>2702</v>
      </c>
      <c r="H153" s="44">
        <f t="shared" si="27"/>
        <v>2474</v>
      </c>
      <c r="I153" s="44">
        <f t="shared" si="28"/>
        <v>2297</v>
      </c>
      <c r="J153" s="44">
        <f t="shared" si="29"/>
        <v>2155</v>
      </c>
      <c r="K153" s="45">
        <v>150000</v>
      </c>
    </row>
    <row r="154" spans="1:11">
      <c r="A154" s="44">
        <f t="shared" si="20"/>
        <v>13721</v>
      </c>
      <c r="B154" s="44">
        <f t="shared" si="21"/>
        <v>7304</v>
      </c>
      <c r="C154" s="44">
        <f t="shared" si="22"/>
        <v>5164</v>
      </c>
      <c r="D154" s="44">
        <f t="shared" si="23"/>
        <v>4095</v>
      </c>
      <c r="E154" s="44">
        <f t="shared" si="24"/>
        <v>3453</v>
      </c>
      <c r="F154" s="44">
        <f t="shared" si="25"/>
        <v>3025</v>
      </c>
      <c r="G154" s="44">
        <f t="shared" si="26"/>
        <v>2720</v>
      </c>
      <c r="H154" s="44">
        <f t="shared" si="27"/>
        <v>2490</v>
      </c>
      <c r="I154" s="44">
        <f t="shared" si="28"/>
        <v>2312</v>
      </c>
      <c r="J154" s="44">
        <f t="shared" si="29"/>
        <v>2170</v>
      </c>
      <c r="K154" s="45">
        <v>151000</v>
      </c>
    </row>
    <row r="155" spans="1:11">
      <c r="A155" s="44">
        <f t="shared" si="20"/>
        <v>13812</v>
      </c>
      <c r="B155" s="44">
        <f t="shared" si="21"/>
        <v>7352</v>
      </c>
      <c r="C155" s="44">
        <f t="shared" si="22"/>
        <v>5199</v>
      </c>
      <c r="D155" s="44">
        <f t="shared" si="23"/>
        <v>4122</v>
      </c>
      <c r="E155" s="44">
        <f t="shared" si="24"/>
        <v>3476</v>
      </c>
      <c r="F155" s="44">
        <f t="shared" si="25"/>
        <v>3045</v>
      </c>
      <c r="G155" s="44">
        <f t="shared" si="26"/>
        <v>2738</v>
      </c>
      <c r="H155" s="44">
        <f t="shared" si="27"/>
        <v>2507</v>
      </c>
      <c r="I155" s="44">
        <f t="shared" si="28"/>
        <v>2328</v>
      </c>
      <c r="J155" s="44">
        <f t="shared" si="29"/>
        <v>2184</v>
      </c>
      <c r="K155" s="45">
        <v>152000</v>
      </c>
    </row>
    <row r="156" spans="1:11">
      <c r="A156" s="44">
        <f t="shared" si="20"/>
        <v>13903</v>
      </c>
      <c r="B156" s="44">
        <f t="shared" si="21"/>
        <v>7400</v>
      </c>
      <c r="C156" s="44">
        <f t="shared" si="22"/>
        <v>5233</v>
      </c>
      <c r="D156" s="44">
        <f t="shared" si="23"/>
        <v>4149</v>
      </c>
      <c r="E156" s="44">
        <f t="shared" si="24"/>
        <v>3499</v>
      </c>
      <c r="F156" s="44">
        <f t="shared" si="25"/>
        <v>3065</v>
      </c>
      <c r="G156" s="44">
        <f t="shared" si="26"/>
        <v>2756</v>
      </c>
      <c r="H156" s="44">
        <f t="shared" si="27"/>
        <v>2523</v>
      </c>
      <c r="I156" s="44">
        <f t="shared" si="28"/>
        <v>2343</v>
      </c>
      <c r="J156" s="44">
        <f t="shared" si="29"/>
        <v>2198</v>
      </c>
      <c r="K156" s="45">
        <v>153000</v>
      </c>
    </row>
    <row r="157" spans="1:11">
      <c r="A157" s="44">
        <f t="shared" si="20"/>
        <v>13994</v>
      </c>
      <c r="B157" s="44">
        <f t="shared" si="21"/>
        <v>7449</v>
      </c>
      <c r="C157" s="44">
        <f t="shared" si="22"/>
        <v>5267</v>
      </c>
      <c r="D157" s="44">
        <f t="shared" si="23"/>
        <v>4176</v>
      </c>
      <c r="E157" s="44">
        <f t="shared" si="24"/>
        <v>3522</v>
      </c>
      <c r="F157" s="44">
        <f t="shared" si="25"/>
        <v>3085</v>
      </c>
      <c r="G157" s="44">
        <f t="shared" si="26"/>
        <v>2774</v>
      </c>
      <c r="H157" s="44">
        <f t="shared" si="27"/>
        <v>2540</v>
      </c>
      <c r="I157" s="44">
        <f t="shared" si="28"/>
        <v>2358</v>
      </c>
      <c r="J157" s="44">
        <f t="shared" si="29"/>
        <v>2213</v>
      </c>
      <c r="K157" s="45">
        <v>154000</v>
      </c>
    </row>
    <row r="158" spans="1:11">
      <c r="A158" s="44">
        <f t="shared" si="20"/>
        <v>14085</v>
      </c>
      <c r="B158" s="44">
        <f t="shared" si="21"/>
        <v>7497</v>
      </c>
      <c r="C158" s="44">
        <f t="shared" si="22"/>
        <v>5301</v>
      </c>
      <c r="D158" s="44">
        <f t="shared" si="23"/>
        <v>4203</v>
      </c>
      <c r="E158" s="44">
        <f t="shared" si="24"/>
        <v>3545</v>
      </c>
      <c r="F158" s="44">
        <f t="shared" si="25"/>
        <v>3105</v>
      </c>
      <c r="G158" s="44">
        <f t="shared" si="26"/>
        <v>2792</v>
      </c>
      <c r="H158" s="44">
        <f t="shared" si="27"/>
        <v>2556</v>
      </c>
      <c r="I158" s="44">
        <f t="shared" si="28"/>
        <v>2373</v>
      </c>
      <c r="J158" s="44">
        <f t="shared" si="29"/>
        <v>2227</v>
      </c>
      <c r="K158" s="45">
        <v>155000</v>
      </c>
    </row>
    <row r="159" spans="1:11">
      <c r="A159" s="44">
        <f t="shared" si="20"/>
        <v>14175</v>
      </c>
      <c r="B159" s="44">
        <f t="shared" si="21"/>
        <v>7545</v>
      </c>
      <c r="C159" s="44">
        <f t="shared" si="22"/>
        <v>5335</v>
      </c>
      <c r="D159" s="44">
        <f t="shared" si="23"/>
        <v>4230</v>
      </c>
      <c r="E159" s="44">
        <f t="shared" si="24"/>
        <v>3567</v>
      </c>
      <c r="F159" s="44">
        <f t="shared" si="25"/>
        <v>3125</v>
      </c>
      <c r="G159" s="44">
        <f t="shared" si="26"/>
        <v>2810</v>
      </c>
      <c r="H159" s="44">
        <f t="shared" si="27"/>
        <v>2573</v>
      </c>
      <c r="I159" s="44">
        <f t="shared" si="28"/>
        <v>2389</v>
      </c>
      <c r="J159" s="44">
        <f t="shared" si="29"/>
        <v>2241</v>
      </c>
      <c r="K159" s="45">
        <v>156000</v>
      </c>
    </row>
    <row r="160" spans="1:11">
      <c r="A160" s="44">
        <f t="shared" si="20"/>
        <v>14266</v>
      </c>
      <c r="B160" s="44">
        <f t="shared" si="21"/>
        <v>7594</v>
      </c>
      <c r="C160" s="44">
        <f t="shared" si="22"/>
        <v>5370</v>
      </c>
      <c r="D160" s="44">
        <f t="shared" si="23"/>
        <v>4258</v>
      </c>
      <c r="E160" s="44">
        <f t="shared" si="24"/>
        <v>3590</v>
      </c>
      <c r="F160" s="44">
        <f t="shared" si="25"/>
        <v>3145</v>
      </c>
      <c r="G160" s="44">
        <f t="shared" si="26"/>
        <v>2828</v>
      </c>
      <c r="H160" s="44">
        <f t="shared" si="27"/>
        <v>2589</v>
      </c>
      <c r="I160" s="44">
        <f t="shared" si="28"/>
        <v>2404</v>
      </c>
      <c r="J160" s="44">
        <f t="shared" si="29"/>
        <v>2256</v>
      </c>
      <c r="K160" s="45">
        <v>157000</v>
      </c>
    </row>
    <row r="161" spans="1:11">
      <c r="A161" s="44">
        <f t="shared" si="20"/>
        <v>14357</v>
      </c>
      <c r="B161" s="44">
        <f t="shared" si="21"/>
        <v>7642</v>
      </c>
      <c r="C161" s="44">
        <f t="shared" si="22"/>
        <v>5404</v>
      </c>
      <c r="D161" s="44">
        <f t="shared" si="23"/>
        <v>4285</v>
      </c>
      <c r="E161" s="44">
        <f t="shared" si="24"/>
        <v>3613</v>
      </c>
      <c r="F161" s="44">
        <f t="shared" si="25"/>
        <v>3166</v>
      </c>
      <c r="G161" s="44">
        <f t="shared" si="26"/>
        <v>2846</v>
      </c>
      <c r="H161" s="44">
        <f t="shared" si="27"/>
        <v>2606</v>
      </c>
      <c r="I161" s="44">
        <f t="shared" si="28"/>
        <v>2419</v>
      </c>
      <c r="J161" s="44">
        <f t="shared" si="29"/>
        <v>2270</v>
      </c>
      <c r="K161" s="45">
        <v>158000</v>
      </c>
    </row>
    <row r="162" spans="1:11">
      <c r="A162" s="44">
        <f t="shared" si="20"/>
        <v>14448</v>
      </c>
      <c r="B162" s="44">
        <f t="shared" si="21"/>
        <v>7691</v>
      </c>
      <c r="C162" s="44">
        <f t="shared" si="22"/>
        <v>5438</v>
      </c>
      <c r="D162" s="44">
        <f t="shared" si="23"/>
        <v>4312</v>
      </c>
      <c r="E162" s="44">
        <f t="shared" si="24"/>
        <v>3636</v>
      </c>
      <c r="F162" s="44">
        <f t="shared" si="25"/>
        <v>3186</v>
      </c>
      <c r="G162" s="44">
        <f t="shared" si="26"/>
        <v>2864</v>
      </c>
      <c r="H162" s="44">
        <f t="shared" si="27"/>
        <v>2622</v>
      </c>
      <c r="I162" s="44">
        <f t="shared" si="28"/>
        <v>2435</v>
      </c>
      <c r="J162" s="44">
        <f t="shared" si="29"/>
        <v>2285</v>
      </c>
      <c r="K162" s="45">
        <v>159000</v>
      </c>
    </row>
    <row r="163" spans="1:11">
      <c r="A163" s="44">
        <f t="shared" si="20"/>
        <v>14539</v>
      </c>
      <c r="B163" s="44">
        <f t="shared" si="21"/>
        <v>7739</v>
      </c>
      <c r="C163" s="44">
        <f t="shared" si="22"/>
        <v>5472</v>
      </c>
      <c r="D163" s="44">
        <f t="shared" si="23"/>
        <v>4339</v>
      </c>
      <c r="E163" s="44">
        <f t="shared" si="24"/>
        <v>3659</v>
      </c>
      <c r="F163" s="44">
        <f t="shared" si="25"/>
        <v>3206</v>
      </c>
      <c r="G163" s="44">
        <f t="shared" si="26"/>
        <v>2882</v>
      </c>
      <c r="H163" s="44">
        <f t="shared" si="27"/>
        <v>2639</v>
      </c>
      <c r="I163" s="44">
        <f t="shared" si="28"/>
        <v>2450</v>
      </c>
      <c r="J163" s="44">
        <f t="shared" si="29"/>
        <v>2299</v>
      </c>
      <c r="K163" s="45">
        <v>160000</v>
      </c>
    </row>
    <row r="164" spans="1:11">
      <c r="A164" s="44">
        <f t="shared" si="20"/>
        <v>14630</v>
      </c>
      <c r="B164" s="44">
        <f t="shared" si="21"/>
        <v>7787</v>
      </c>
      <c r="C164" s="44">
        <f t="shared" si="22"/>
        <v>5506</v>
      </c>
      <c r="D164" s="44">
        <f t="shared" si="23"/>
        <v>4366</v>
      </c>
      <c r="E164" s="44">
        <f t="shared" si="24"/>
        <v>3682</v>
      </c>
      <c r="F164" s="44">
        <f t="shared" si="25"/>
        <v>3226</v>
      </c>
      <c r="G164" s="44">
        <f t="shared" si="26"/>
        <v>2900</v>
      </c>
      <c r="H164" s="44">
        <f t="shared" si="27"/>
        <v>2655</v>
      </c>
      <c r="I164" s="44">
        <f t="shared" si="28"/>
        <v>2465</v>
      </c>
      <c r="J164" s="44">
        <f t="shared" si="29"/>
        <v>2313</v>
      </c>
      <c r="K164" s="45">
        <v>161000</v>
      </c>
    </row>
    <row r="165" spans="1:11">
      <c r="A165" s="44">
        <f t="shared" si="20"/>
        <v>14721</v>
      </c>
      <c r="B165" s="44">
        <f t="shared" si="21"/>
        <v>7836</v>
      </c>
      <c r="C165" s="44">
        <f t="shared" si="22"/>
        <v>5541</v>
      </c>
      <c r="D165" s="44">
        <f t="shared" si="23"/>
        <v>4393</v>
      </c>
      <c r="E165" s="44">
        <f t="shared" si="24"/>
        <v>3705</v>
      </c>
      <c r="F165" s="44">
        <f t="shared" si="25"/>
        <v>3246</v>
      </c>
      <c r="G165" s="44">
        <f t="shared" si="26"/>
        <v>2918</v>
      </c>
      <c r="H165" s="44">
        <f t="shared" si="27"/>
        <v>2672</v>
      </c>
      <c r="I165" s="44">
        <f t="shared" si="28"/>
        <v>2481</v>
      </c>
      <c r="J165" s="44">
        <f t="shared" si="29"/>
        <v>2328</v>
      </c>
      <c r="K165" s="45">
        <v>162000</v>
      </c>
    </row>
    <row r="166" spans="1:11">
      <c r="A166" s="44">
        <f t="shared" si="20"/>
        <v>14811</v>
      </c>
      <c r="B166" s="44">
        <f t="shared" si="21"/>
        <v>7884</v>
      </c>
      <c r="C166" s="44">
        <f t="shared" si="22"/>
        <v>5575</v>
      </c>
      <c r="D166" s="44">
        <f t="shared" si="23"/>
        <v>4420</v>
      </c>
      <c r="E166" s="44">
        <f t="shared" si="24"/>
        <v>3727</v>
      </c>
      <c r="F166" s="44">
        <f t="shared" si="25"/>
        <v>3266</v>
      </c>
      <c r="G166" s="44">
        <f t="shared" si="26"/>
        <v>2936</v>
      </c>
      <c r="H166" s="44">
        <f t="shared" si="27"/>
        <v>2688</v>
      </c>
      <c r="I166" s="44">
        <f t="shared" si="28"/>
        <v>2496</v>
      </c>
      <c r="J166" s="44">
        <f t="shared" si="29"/>
        <v>2342</v>
      </c>
      <c r="K166" s="45">
        <v>163000</v>
      </c>
    </row>
    <row r="167" spans="1:11">
      <c r="A167" s="44">
        <f t="shared" si="20"/>
        <v>14902</v>
      </c>
      <c r="B167" s="44">
        <f t="shared" si="21"/>
        <v>7932</v>
      </c>
      <c r="C167" s="44">
        <f t="shared" si="22"/>
        <v>5609</v>
      </c>
      <c r="D167" s="44">
        <f t="shared" si="23"/>
        <v>4447</v>
      </c>
      <c r="E167" s="44">
        <f t="shared" si="24"/>
        <v>3750</v>
      </c>
      <c r="F167" s="44">
        <f t="shared" si="25"/>
        <v>3286</v>
      </c>
      <c r="G167" s="44">
        <f t="shared" si="26"/>
        <v>2954</v>
      </c>
      <c r="H167" s="44">
        <f t="shared" si="27"/>
        <v>2705</v>
      </c>
      <c r="I167" s="44">
        <f t="shared" si="28"/>
        <v>2511</v>
      </c>
      <c r="J167" s="44">
        <f t="shared" si="29"/>
        <v>2356</v>
      </c>
      <c r="K167" s="45">
        <v>164000</v>
      </c>
    </row>
    <row r="168" spans="1:11">
      <c r="A168" s="44">
        <f t="shared" si="20"/>
        <v>14993</v>
      </c>
      <c r="B168" s="44">
        <f t="shared" si="21"/>
        <v>7981</v>
      </c>
      <c r="C168" s="44">
        <f t="shared" si="22"/>
        <v>5643</v>
      </c>
      <c r="D168" s="44">
        <f t="shared" si="23"/>
        <v>4474</v>
      </c>
      <c r="E168" s="44">
        <f t="shared" si="24"/>
        <v>3773</v>
      </c>
      <c r="F168" s="44">
        <f t="shared" si="25"/>
        <v>3306</v>
      </c>
      <c r="G168" s="44">
        <f t="shared" si="26"/>
        <v>2972</v>
      </c>
      <c r="H168" s="44">
        <f t="shared" si="27"/>
        <v>2721</v>
      </c>
      <c r="I168" s="44">
        <f t="shared" si="28"/>
        <v>2527</v>
      </c>
      <c r="J168" s="44">
        <f t="shared" si="29"/>
        <v>2371</v>
      </c>
      <c r="K168" s="45">
        <v>165000</v>
      </c>
    </row>
    <row r="169" spans="1:11">
      <c r="A169" s="44">
        <f t="shared" si="20"/>
        <v>15084</v>
      </c>
      <c r="B169" s="44">
        <f t="shared" si="21"/>
        <v>8029</v>
      </c>
      <c r="C169" s="44">
        <f t="shared" si="22"/>
        <v>5677</v>
      </c>
      <c r="D169" s="44">
        <f t="shared" si="23"/>
        <v>4502</v>
      </c>
      <c r="E169" s="44">
        <f t="shared" si="24"/>
        <v>3796</v>
      </c>
      <c r="F169" s="44">
        <f t="shared" si="25"/>
        <v>3326</v>
      </c>
      <c r="G169" s="44">
        <f t="shared" si="26"/>
        <v>2990</v>
      </c>
      <c r="H169" s="44">
        <f t="shared" si="27"/>
        <v>2738</v>
      </c>
      <c r="I169" s="44">
        <f t="shared" si="28"/>
        <v>2542</v>
      </c>
      <c r="J169" s="44">
        <f t="shared" si="29"/>
        <v>2385</v>
      </c>
      <c r="K169" s="45">
        <v>166000</v>
      </c>
    </row>
    <row r="170" spans="1:11">
      <c r="A170" s="44">
        <f t="shared" si="20"/>
        <v>15175</v>
      </c>
      <c r="B170" s="44">
        <f t="shared" si="21"/>
        <v>8077</v>
      </c>
      <c r="C170" s="44">
        <f t="shared" si="22"/>
        <v>5712</v>
      </c>
      <c r="D170" s="44">
        <f t="shared" si="23"/>
        <v>4529</v>
      </c>
      <c r="E170" s="44">
        <f t="shared" si="24"/>
        <v>3819</v>
      </c>
      <c r="F170" s="44">
        <f t="shared" si="25"/>
        <v>3346</v>
      </c>
      <c r="G170" s="44">
        <f t="shared" si="26"/>
        <v>3008</v>
      </c>
      <c r="H170" s="44">
        <f t="shared" si="27"/>
        <v>2754</v>
      </c>
      <c r="I170" s="44">
        <f t="shared" si="28"/>
        <v>2557</v>
      </c>
      <c r="J170" s="44">
        <f t="shared" si="29"/>
        <v>2399</v>
      </c>
      <c r="K170" s="45">
        <v>167000</v>
      </c>
    </row>
    <row r="171" spans="1:11">
      <c r="A171" s="44">
        <f t="shared" si="20"/>
        <v>15266</v>
      </c>
      <c r="B171" s="44">
        <f t="shared" si="21"/>
        <v>8126</v>
      </c>
      <c r="C171" s="44">
        <f t="shared" si="22"/>
        <v>5746</v>
      </c>
      <c r="D171" s="44">
        <f t="shared" si="23"/>
        <v>4556</v>
      </c>
      <c r="E171" s="44">
        <f t="shared" si="24"/>
        <v>3842</v>
      </c>
      <c r="F171" s="44">
        <f t="shared" si="25"/>
        <v>3366</v>
      </c>
      <c r="G171" s="44">
        <f t="shared" si="26"/>
        <v>3026</v>
      </c>
      <c r="H171" s="44">
        <f t="shared" si="27"/>
        <v>2771</v>
      </c>
      <c r="I171" s="44">
        <f t="shared" si="28"/>
        <v>2572</v>
      </c>
      <c r="J171" s="44">
        <f t="shared" si="29"/>
        <v>2414</v>
      </c>
      <c r="K171" s="45">
        <v>168000</v>
      </c>
    </row>
    <row r="172" spans="1:11">
      <c r="A172" s="44">
        <f t="shared" si="20"/>
        <v>15357</v>
      </c>
      <c r="B172" s="44">
        <f t="shared" si="21"/>
        <v>8174</v>
      </c>
      <c r="C172" s="44">
        <f t="shared" si="22"/>
        <v>5780</v>
      </c>
      <c r="D172" s="44">
        <f t="shared" si="23"/>
        <v>4583</v>
      </c>
      <c r="E172" s="44">
        <f t="shared" si="24"/>
        <v>3865</v>
      </c>
      <c r="F172" s="44">
        <f t="shared" si="25"/>
        <v>3386</v>
      </c>
      <c r="G172" s="44">
        <f t="shared" si="26"/>
        <v>3044</v>
      </c>
      <c r="H172" s="44">
        <f t="shared" si="27"/>
        <v>2787</v>
      </c>
      <c r="I172" s="44">
        <f t="shared" si="28"/>
        <v>2588</v>
      </c>
      <c r="J172" s="44">
        <f t="shared" si="29"/>
        <v>2428</v>
      </c>
      <c r="K172" s="45">
        <v>169000</v>
      </c>
    </row>
    <row r="173" spans="1:11">
      <c r="A173" s="44">
        <f t="shared" si="20"/>
        <v>15448</v>
      </c>
      <c r="B173" s="44">
        <f t="shared" si="21"/>
        <v>8223</v>
      </c>
      <c r="C173" s="44">
        <f t="shared" si="22"/>
        <v>5814</v>
      </c>
      <c r="D173" s="44">
        <f t="shared" si="23"/>
        <v>4610</v>
      </c>
      <c r="E173" s="44">
        <f t="shared" si="24"/>
        <v>3888</v>
      </c>
      <c r="F173" s="44">
        <f t="shared" si="25"/>
        <v>3406</v>
      </c>
      <c r="G173" s="44">
        <f t="shared" si="26"/>
        <v>3062</v>
      </c>
      <c r="H173" s="44">
        <f t="shared" si="27"/>
        <v>2804</v>
      </c>
      <c r="I173" s="44">
        <f t="shared" si="28"/>
        <v>2603</v>
      </c>
      <c r="J173" s="44">
        <f t="shared" si="29"/>
        <v>2443</v>
      </c>
      <c r="K173" s="45">
        <v>170000</v>
      </c>
    </row>
    <row r="174" spans="1:11">
      <c r="A174" s="44">
        <f t="shared" si="20"/>
        <v>15538</v>
      </c>
      <c r="B174" s="44">
        <f t="shared" si="21"/>
        <v>8271</v>
      </c>
      <c r="C174" s="44">
        <f t="shared" si="22"/>
        <v>5848</v>
      </c>
      <c r="D174" s="44">
        <f t="shared" si="23"/>
        <v>4637</v>
      </c>
      <c r="E174" s="44">
        <f t="shared" si="24"/>
        <v>3910</v>
      </c>
      <c r="F174" s="44">
        <f t="shared" si="25"/>
        <v>3426</v>
      </c>
      <c r="G174" s="44">
        <f t="shared" si="26"/>
        <v>3080</v>
      </c>
      <c r="H174" s="44">
        <f t="shared" si="27"/>
        <v>2820</v>
      </c>
      <c r="I174" s="44">
        <f t="shared" si="28"/>
        <v>2618</v>
      </c>
      <c r="J174" s="44">
        <f t="shared" si="29"/>
        <v>2457</v>
      </c>
      <c r="K174" s="45">
        <v>171000</v>
      </c>
    </row>
    <row r="175" spans="1:11">
      <c r="A175" s="44">
        <f t="shared" si="20"/>
        <v>15629</v>
      </c>
      <c r="B175" s="44">
        <f t="shared" si="21"/>
        <v>8319</v>
      </c>
      <c r="C175" s="44">
        <f t="shared" si="22"/>
        <v>5883</v>
      </c>
      <c r="D175" s="44">
        <f t="shared" si="23"/>
        <v>4664</v>
      </c>
      <c r="E175" s="44">
        <f t="shared" si="24"/>
        <v>3933</v>
      </c>
      <c r="F175" s="44">
        <f t="shared" si="25"/>
        <v>3446</v>
      </c>
      <c r="G175" s="44">
        <f t="shared" si="26"/>
        <v>3098</v>
      </c>
      <c r="H175" s="44">
        <f t="shared" si="27"/>
        <v>2837</v>
      </c>
      <c r="I175" s="44">
        <f t="shared" si="28"/>
        <v>2634</v>
      </c>
      <c r="J175" s="44">
        <f t="shared" si="29"/>
        <v>2471</v>
      </c>
      <c r="K175" s="45">
        <v>172000</v>
      </c>
    </row>
    <row r="176" spans="1:11">
      <c r="A176" s="44">
        <f t="shared" si="20"/>
        <v>15720</v>
      </c>
      <c r="B176" s="44">
        <f t="shared" si="21"/>
        <v>8368</v>
      </c>
      <c r="C176" s="44">
        <f t="shared" si="22"/>
        <v>5917</v>
      </c>
      <c r="D176" s="44">
        <f t="shared" si="23"/>
        <v>4691</v>
      </c>
      <c r="E176" s="44">
        <f t="shared" si="24"/>
        <v>3956</v>
      </c>
      <c r="F176" s="44">
        <f t="shared" si="25"/>
        <v>3466</v>
      </c>
      <c r="G176" s="44">
        <f t="shared" si="26"/>
        <v>3116</v>
      </c>
      <c r="H176" s="44">
        <f t="shared" si="27"/>
        <v>2853</v>
      </c>
      <c r="I176" s="44">
        <f t="shared" si="28"/>
        <v>2649</v>
      </c>
      <c r="J176" s="44">
        <f t="shared" si="29"/>
        <v>2486</v>
      </c>
      <c r="K176" s="45">
        <v>173000</v>
      </c>
    </row>
    <row r="177" spans="1:11">
      <c r="A177" s="44">
        <f t="shared" si="20"/>
        <v>15811</v>
      </c>
      <c r="B177" s="44">
        <f t="shared" si="21"/>
        <v>8416</v>
      </c>
      <c r="C177" s="44">
        <f t="shared" si="22"/>
        <v>5951</v>
      </c>
      <c r="D177" s="44">
        <f t="shared" si="23"/>
        <v>4719</v>
      </c>
      <c r="E177" s="44">
        <f t="shared" si="24"/>
        <v>3979</v>
      </c>
      <c r="F177" s="44">
        <f t="shared" si="25"/>
        <v>3486</v>
      </c>
      <c r="G177" s="44">
        <f t="shared" si="26"/>
        <v>3134</v>
      </c>
      <c r="H177" s="44">
        <f t="shared" si="27"/>
        <v>2870</v>
      </c>
      <c r="I177" s="44">
        <f t="shared" si="28"/>
        <v>2664</v>
      </c>
      <c r="J177" s="44">
        <f t="shared" si="29"/>
        <v>2500</v>
      </c>
      <c r="K177" s="45">
        <v>174000</v>
      </c>
    </row>
    <row r="178" spans="1:11">
      <c r="A178" s="44">
        <f t="shared" si="20"/>
        <v>15902</v>
      </c>
      <c r="B178" s="44">
        <f t="shared" si="21"/>
        <v>8464</v>
      </c>
      <c r="C178" s="44">
        <f t="shared" si="22"/>
        <v>5985</v>
      </c>
      <c r="D178" s="44">
        <f t="shared" si="23"/>
        <v>4746</v>
      </c>
      <c r="E178" s="44">
        <f t="shared" si="24"/>
        <v>4002</v>
      </c>
      <c r="F178" s="44">
        <f t="shared" si="25"/>
        <v>3506</v>
      </c>
      <c r="G178" s="44">
        <f t="shared" si="26"/>
        <v>3152</v>
      </c>
      <c r="H178" s="44">
        <f t="shared" si="27"/>
        <v>2886</v>
      </c>
      <c r="I178" s="44">
        <f t="shared" si="28"/>
        <v>2680</v>
      </c>
      <c r="J178" s="44">
        <f t="shared" si="29"/>
        <v>2514</v>
      </c>
      <c r="K178" s="45">
        <v>175000</v>
      </c>
    </row>
    <row r="179" spans="1:11">
      <c r="A179" s="44">
        <f t="shared" si="20"/>
        <v>15993</v>
      </c>
      <c r="B179" s="44">
        <f t="shared" si="21"/>
        <v>8513</v>
      </c>
      <c r="C179" s="44">
        <f t="shared" si="22"/>
        <v>6019</v>
      </c>
      <c r="D179" s="44">
        <f t="shared" si="23"/>
        <v>4773</v>
      </c>
      <c r="E179" s="44">
        <f t="shared" si="24"/>
        <v>4025</v>
      </c>
      <c r="F179" s="44">
        <f t="shared" si="25"/>
        <v>3526</v>
      </c>
      <c r="G179" s="44">
        <f t="shared" si="26"/>
        <v>3170</v>
      </c>
      <c r="H179" s="44">
        <f t="shared" si="27"/>
        <v>2903</v>
      </c>
      <c r="I179" s="44">
        <f t="shared" si="28"/>
        <v>2695</v>
      </c>
      <c r="J179" s="44">
        <f t="shared" si="29"/>
        <v>2529</v>
      </c>
      <c r="K179" s="45">
        <v>176000</v>
      </c>
    </row>
    <row r="180" spans="1:11">
      <c r="A180" s="44">
        <f t="shared" si="20"/>
        <v>16084</v>
      </c>
      <c r="B180" s="44">
        <f t="shared" si="21"/>
        <v>8561</v>
      </c>
      <c r="C180" s="44">
        <f t="shared" si="22"/>
        <v>6054</v>
      </c>
      <c r="D180" s="44">
        <f t="shared" si="23"/>
        <v>4800</v>
      </c>
      <c r="E180" s="44">
        <f t="shared" si="24"/>
        <v>4048</v>
      </c>
      <c r="F180" s="44">
        <f t="shared" si="25"/>
        <v>3546</v>
      </c>
      <c r="G180" s="44">
        <f t="shared" si="26"/>
        <v>3188</v>
      </c>
      <c r="H180" s="44">
        <f t="shared" si="27"/>
        <v>2919</v>
      </c>
      <c r="I180" s="44">
        <f t="shared" si="28"/>
        <v>2710</v>
      </c>
      <c r="J180" s="44">
        <f t="shared" si="29"/>
        <v>2543</v>
      </c>
      <c r="K180" s="45">
        <v>177000</v>
      </c>
    </row>
    <row r="181" spans="1:11">
      <c r="A181" s="44">
        <f t="shared" si="20"/>
        <v>16174</v>
      </c>
      <c r="B181" s="44">
        <f t="shared" si="21"/>
        <v>8609</v>
      </c>
      <c r="C181" s="44">
        <f t="shared" si="22"/>
        <v>6088</v>
      </c>
      <c r="D181" s="44">
        <f t="shared" si="23"/>
        <v>4827</v>
      </c>
      <c r="E181" s="44">
        <f t="shared" si="24"/>
        <v>4070</v>
      </c>
      <c r="F181" s="44">
        <f t="shared" si="25"/>
        <v>3566</v>
      </c>
      <c r="G181" s="44">
        <f t="shared" si="26"/>
        <v>3206</v>
      </c>
      <c r="H181" s="44">
        <f t="shared" si="27"/>
        <v>2936</v>
      </c>
      <c r="I181" s="44">
        <f t="shared" si="28"/>
        <v>2726</v>
      </c>
      <c r="J181" s="44">
        <f t="shared" si="29"/>
        <v>2557</v>
      </c>
      <c r="K181" s="45">
        <v>178000</v>
      </c>
    </row>
    <row r="182" spans="1:11">
      <c r="A182" s="44">
        <f t="shared" si="20"/>
        <v>16265</v>
      </c>
      <c r="B182" s="44">
        <f t="shared" si="21"/>
        <v>8658</v>
      </c>
      <c r="C182" s="44">
        <f t="shared" si="22"/>
        <v>6122</v>
      </c>
      <c r="D182" s="44">
        <f t="shared" si="23"/>
        <v>4854</v>
      </c>
      <c r="E182" s="44">
        <f t="shared" si="24"/>
        <v>4093</v>
      </c>
      <c r="F182" s="44">
        <f t="shared" si="25"/>
        <v>3586</v>
      </c>
      <c r="G182" s="44">
        <f t="shared" si="26"/>
        <v>3224</v>
      </c>
      <c r="H182" s="44">
        <f t="shared" si="27"/>
        <v>2952</v>
      </c>
      <c r="I182" s="44">
        <f t="shared" si="28"/>
        <v>2741</v>
      </c>
      <c r="J182" s="44">
        <f t="shared" si="29"/>
        <v>2572</v>
      </c>
      <c r="K182" s="45">
        <v>179000</v>
      </c>
    </row>
    <row r="183" spans="1:11">
      <c r="A183" s="44">
        <f t="shared" si="20"/>
        <v>16356</v>
      </c>
      <c r="B183" s="44">
        <f t="shared" si="21"/>
        <v>8706</v>
      </c>
      <c r="C183" s="44">
        <f t="shared" si="22"/>
        <v>6156</v>
      </c>
      <c r="D183" s="44">
        <f t="shared" si="23"/>
        <v>4881</v>
      </c>
      <c r="E183" s="44">
        <f t="shared" si="24"/>
        <v>4116</v>
      </c>
      <c r="F183" s="44">
        <f t="shared" si="25"/>
        <v>3606</v>
      </c>
      <c r="G183" s="44">
        <f t="shared" si="26"/>
        <v>3242</v>
      </c>
      <c r="H183" s="44">
        <f t="shared" si="27"/>
        <v>2969</v>
      </c>
      <c r="I183" s="44">
        <f t="shared" si="28"/>
        <v>2756</v>
      </c>
      <c r="J183" s="44">
        <f t="shared" si="29"/>
        <v>2586</v>
      </c>
      <c r="K183" s="45">
        <v>180000</v>
      </c>
    </row>
    <row r="184" spans="1:11">
      <c r="A184" s="44">
        <f t="shared" si="20"/>
        <v>16447</v>
      </c>
      <c r="B184" s="44">
        <f t="shared" si="21"/>
        <v>8755</v>
      </c>
      <c r="C184" s="44">
        <f t="shared" si="22"/>
        <v>6190</v>
      </c>
      <c r="D184" s="44">
        <f t="shared" si="23"/>
        <v>4908</v>
      </c>
      <c r="E184" s="44">
        <f t="shared" si="24"/>
        <v>4139</v>
      </c>
      <c r="F184" s="44">
        <f t="shared" si="25"/>
        <v>3626</v>
      </c>
      <c r="G184" s="44">
        <f t="shared" si="26"/>
        <v>3260</v>
      </c>
      <c r="H184" s="44">
        <f t="shared" si="27"/>
        <v>2985</v>
      </c>
      <c r="I184" s="44">
        <f t="shared" si="28"/>
        <v>2772</v>
      </c>
      <c r="J184" s="44">
        <f t="shared" si="29"/>
        <v>2601</v>
      </c>
      <c r="K184" s="45">
        <v>181000</v>
      </c>
    </row>
    <row r="185" spans="1:11">
      <c r="A185" s="44">
        <f t="shared" si="20"/>
        <v>16538</v>
      </c>
      <c r="B185" s="44">
        <f t="shared" si="21"/>
        <v>8803</v>
      </c>
      <c r="C185" s="44">
        <f t="shared" si="22"/>
        <v>6225</v>
      </c>
      <c r="D185" s="44">
        <f t="shared" si="23"/>
        <v>4935</v>
      </c>
      <c r="E185" s="44">
        <f t="shared" si="24"/>
        <v>4162</v>
      </c>
      <c r="F185" s="44">
        <f t="shared" si="25"/>
        <v>3646</v>
      </c>
      <c r="G185" s="44">
        <f t="shared" si="26"/>
        <v>3278</v>
      </c>
      <c r="H185" s="44">
        <f t="shared" si="27"/>
        <v>3002</v>
      </c>
      <c r="I185" s="44">
        <f t="shared" si="28"/>
        <v>2787</v>
      </c>
      <c r="J185" s="44">
        <f t="shared" si="29"/>
        <v>2615</v>
      </c>
      <c r="K185" s="45">
        <v>182000</v>
      </c>
    </row>
    <row r="186" spans="1:11">
      <c r="A186" s="44">
        <f t="shared" si="20"/>
        <v>16629</v>
      </c>
      <c r="B186" s="44">
        <f t="shared" si="21"/>
        <v>8851</v>
      </c>
      <c r="C186" s="44">
        <f t="shared" si="22"/>
        <v>6259</v>
      </c>
      <c r="D186" s="44">
        <f t="shared" si="23"/>
        <v>4963</v>
      </c>
      <c r="E186" s="44">
        <f t="shared" si="24"/>
        <v>4185</v>
      </c>
      <c r="F186" s="44">
        <f t="shared" si="25"/>
        <v>3666</v>
      </c>
      <c r="G186" s="44">
        <f t="shared" si="26"/>
        <v>3296</v>
      </c>
      <c r="H186" s="44">
        <f t="shared" si="27"/>
        <v>3018</v>
      </c>
      <c r="I186" s="44">
        <f t="shared" si="28"/>
        <v>2802</v>
      </c>
      <c r="J186" s="44">
        <f t="shared" si="29"/>
        <v>2629</v>
      </c>
      <c r="K186" s="45">
        <v>183000</v>
      </c>
    </row>
    <row r="187" spans="1:11">
      <c r="A187" s="44">
        <f t="shared" si="20"/>
        <v>16720</v>
      </c>
      <c r="B187" s="44">
        <f t="shared" si="21"/>
        <v>8900</v>
      </c>
      <c r="C187" s="44">
        <f t="shared" si="22"/>
        <v>6293</v>
      </c>
      <c r="D187" s="44">
        <f t="shared" si="23"/>
        <v>4990</v>
      </c>
      <c r="E187" s="44">
        <f t="shared" si="24"/>
        <v>4208</v>
      </c>
      <c r="F187" s="44">
        <f t="shared" si="25"/>
        <v>3686</v>
      </c>
      <c r="G187" s="44">
        <f t="shared" si="26"/>
        <v>3314</v>
      </c>
      <c r="H187" s="44">
        <f t="shared" si="27"/>
        <v>3035</v>
      </c>
      <c r="I187" s="44">
        <f t="shared" si="28"/>
        <v>2817</v>
      </c>
      <c r="J187" s="44">
        <f t="shared" si="29"/>
        <v>2644</v>
      </c>
      <c r="K187" s="45">
        <v>184000</v>
      </c>
    </row>
    <row r="188" spans="1:11">
      <c r="A188" s="44">
        <f t="shared" si="20"/>
        <v>16811</v>
      </c>
      <c r="B188" s="44">
        <f t="shared" si="21"/>
        <v>8948</v>
      </c>
      <c r="C188" s="44">
        <f t="shared" si="22"/>
        <v>6327</v>
      </c>
      <c r="D188" s="44">
        <f t="shared" si="23"/>
        <v>5017</v>
      </c>
      <c r="E188" s="44">
        <f t="shared" si="24"/>
        <v>4231</v>
      </c>
      <c r="F188" s="44">
        <f t="shared" si="25"/>
        <v>3706</v>
      </c>
      <c r="G188" s="44">
        <f t="shared" si="26"/>
        <v>3332</v>
      </c>
      <c r="H188" s="44">
        <f t="shared" si="27"/>
        <v>3051</v>
      </c>
      <c r="I188" s="44">
        <f t="shared" si="28"/>
        <v>2833</v>
      </c>
      <c r="J188" s="44">
        <f t="shared" si="29"/>
        <v>2658</v>
      </c>
      <c r="K188" s="45">
        <v>185000</v>
      </c>
    </row>
    <row r="189" spans="1:11">
      <c r="A189" s="44">
        <f t="shared" si="20"/>
        <v>16901</v>
      </c>
      <c r="B189" s="44">
        <f t="shared" si="21"/>
        <v>8996</v>
      </c>
      <c r="C189" s="44">
        <f t="shared" si="22"/>
        <v>6361</v>
      </c>
      <c r="D189" s="44">
        <f t="shared" si="23"/>
        <v>5044</v>
      </c>
      <c r="E189" s="44">
        <f t="shared" si="24"/>
        <v>4253</v>
      </c>
      <c r="F189" s="44">
        <f t="shared" si="25"/>
        <v>3726</v>
      </c>
      <c r="G189" s="44">
        <f t="shared" si="26"/>
        <v>3350</v>
      </c>
      <c r="H189" s="44">
        <f t="shared" si="27"/>
        <v>3068</v>
      </c>
      <c r="I189" s="44">
        <f t="shared" si="28"/>
        <v>2848</v>
      </c>
      <c r="J189" s="44">
        <f t="shared" si="29"/>
        <v>2672</v>
      </c>
      <c r="K189" s="45">
        <v>186000</v>
      </c>
    </row>
    <row r="190" spans="1:11">
      <c r="A190" s="44">
        <f t="shared" si="20"/>
        <v>16992</v>
      </c>
      <c r="B190" s="44">
        <f t="shared" si="21"/>
        <v>9045</v>
      </c>
      <c r="C190" s="44">
        <f t="shared" si="22"/>
        <v>6396</v>
      </c>
      <c r="D190" s="44">
        <f t="shared" si="23"/>
        <v>5071</v>
      </c>
      <c r="E190" s="44">
        <f t="shared" si="24"/>
        <v>4276</v>
      </c>
      <c r="F190" s="44">
        <f t="shared" si="25"/>
        <v>3746</v>
      </c>
      <c r="G190" s="44">
        <f t="shared" si="26"/>
        <v>3368</v>
      </c>
      <c r="H190" s="44">
        <f t="shared" si="27"/>
        <v>3084</v>
      </c>
      <c r="I190" s="44">
        <f t="shared" si="28"/>
        <v>2863</v>
      </c>
      <c r="J190" s="44">
        <f t="shared" si="29"/>
        <v>2687</v>
      </c>
      <c r="K190" s="45">
        <v>187000</v>
      </c>
    </row>
    <row r="191" spans="1:11">
      <c r="A191" s="44">
        <f t="shared" si="20"/>
        <v>17083</v>
      </c>
      <c r="B191" s="44">
        <f t="shared" si="21"/>
        <v>9093</v>
      </c>
      <c r="C191" s="44">
        <f t="shared" si="22"/>
        <v>6430</v>
      </c>
      <c r="D191" s="44">
        <f t="shared" si="23"/>
        <v>5098</v>
      </c>
      <c r="E191" s="44">
        <f t="shared" si="24"/>
        <v>4299</v>
      </c>
      <c r="F191" s="44">
        <f t="shared" si="25"/>
        <v>3766</v>
      </c>
      <c r="G191" s="44">
        <f t="shared" si="26"/>
        <v>3386</v>
      </c>
      <c r="H191" s="44">
        <f t="shared" si="27"/>
        <v>3101</v>
      </c>
      <c r="I191" s="44">
        <f t="shared" si="28"/>
        <v>2879</v>
      </c>
      <c r="J191" s="44">
        <f t="shared" si="29"/>
        <v>2701</v>
      </c>
      <c r="K191" s="45">
        <v>188000</v>
      </c>
    </row>
    <row r="192" spans="1:11">
      <c r="A192" s="44">
        <f t="shared" si="20"/>
        <v>17174</v>
      </c>
      <c r="B192" s="44">
        <f t="shared" si="21"/>
        <v>9141</v>
      </c>
      <c r="C192" s="44">
        <f t="shared" si="22"/>
        <v>6464</v>
      </c>
      <c r="D192" s="44">
        <f t="shared" si="23"/>
        <v>5125</v>
      </c>
      <c r="E192" s="44">
        <f t="shared" si="24"/>
        <v>4322</v>
      </c>
      <c r="F192" s="44">
        <f t="shared" si="25"/>
        <v>3786</v>
      </c>
      <c r="G192" s="44">
        <f t="shared" si="26"/>
        <v>3404</v>
      </c>
      <c r="H192" s="44">
        <f t="shared" si="27"/>
        <v>3117</v>
      </c>
      <c r="I192" s="44">
        <f t="shared" si="28"/>
        <v>2894</v>
      </c>
      <c r="J192" s="44">
        <f t="shared" si="29"/>
        <v>2715</v>
      </c>
      <c r="K192" s="45">
        <v>189000</v>
      </c>
    </row>
    <row r="193" spans="1:11">
      <c r="A193" s="44">
        <f t="shared" si="20"/>
        <v>17265</v>
      </c>
      <c r="B193" s="44">
        <f t="shared" si="21"/>
        <v>9190</v>
      </c>
      <c r="C193" s="44">
        <f t="shared" si="22"/>
        <v>6498</v>
      </c>
      <c r="D193" s="44">
        <f t="shared" si="23"/>
        <v>5152</v>
      </c>
      <c r="E193" s="44">
        <f t="shared" si="24"/>
        <v>4345</v>
      </c>
      <c r="F193" s="44">
        <f t="shared" si="25"/>
        <v>3807</v>
      </c>
      <c r="G193" s="44">
        <f t="shared" si="26"/>
        <v>3422</v>
      </c>
      <c r="H193" s="44">
        <f t="shared" si="27"/>
        <v>3134</v>
      </c>
      <c r="I193" s="44">
        <f t="shared" si="28"/>
        <v>2909</v>
      </c>
      <c r="J193" s="44">
        <f t="shared" si="29"/>
        <v>2730</v>
      </c>
      <c r="K193" s="45">
        <v>190000</v>
      </c>
    </row>
    <row r="194" spans="1:11">
      <c r="A194" s="44">
        <f t="shared" si="20"/>
        <v>17356</v>
      </c>
      <c r="B194" s="44">
        <f t="shared" si="21"/>
        <v>9238</v>
      </c>
      <c r="C194" s="44">
        <f t="shared" si="22"/>
        <v>6532</v>
      </c>
      <c r="D194" s="44">
        <f t="shared" si="23"/>
        <v>5179</v>
      </c>
      <c r="E194" s="44">
        <f t="shared" si="24"/>
        <v>4368</v>
      </c>
      <c r="F194" s="44">
        <f t="shared" si="25"/>
        <v>3827</v>
      </c>
      <c r="G194" s="44">
        <f t="shared" si="26"/>
        <v>3440</v>
      </c>
      <c r="H194" s="44">
        <f t="shared" si="27"/>
        <v>3150</v>
      </c>
      <c r="I194" s="44">
        <f t="shared" si="28"/>
        <v>2925</v>
      </c>
      <c r="J194" s="44">
        <f t="shared" si="29"/>
        <v>2744</v>
      </c>
      <c r="K194" s="45">
        <v>191000</v>
      </c>
    </row>
    <row r="195" spans="1:11">
      <c r="A195" s="44">
        <f t="shared" si="20"/>
        <v>17447</v>
      </c>
      <c r="B195" s="44">
        <f t="shared" si="21"/>
        <v>9287</v>
      </c>
      <c r="C195" s="44">
        <f t="shared" si="22"/>
        <v>6567</v>
      </c>
      <c r="D195" s="44">
        <f t="shared" si="23"/>
        <v>5207</v>
      </c>
      <c r="E195" s="44">
        <f t="shared" si="24"/>
        <v>4391</v>
      </c>
      <c r="F195" s="44">
        <f t="shared" si="25"/>
        <v>3847</v>
      </c>
      <c r="G195" s="44">
        <f t="shared" si="26"/>
        <v>3458</v>
      </c>
      <c r="H195" s="44">
        <f t="shared" si="27"/>
        <v>3167</v>
      </c>
      <c r="I195" s="44">
        <f t="shared" si="28"/>
        <v>2940</v>
      </c>
      <c r="J195" s="44">
        <f t="shared" si="29"/>
        <v>2759</v>
      </c>
      <c r="K195" s="45">
        <v>192000</v>
      </c>
    </row>
    <row r="196" spans="1:11">
      <c r="A196" s="44">
        <f t="shared" si="20"/>
        <v>17537</v>
      </c>
      <c r="B196" s="44">
        <f t="shared" si="21"/>
        <v>9335</v>
      </c>
      <c r="C196" s="44">
        <f t="shared" si="22"/>
        <v>6601</v>
      </c>
      <c r="D196" s="44">
        <f t="shared" si="23"/>
        <v>5234</v>
      </c>
      <c r="E196" s="44">
        <f t="shared" si="24"/>
        <v>4413</v>
      </c>
      <c r="F196" s="44">
        <f t="shared" si="25"/>
        <v>3867</v>
      </c>
      <c r="G196" s="44">
        <f t="shared" si="26"/>
        <v>3476</v>
      </c>
      <c r="H196" s="44">
        <f t="shared" si="27"/>
        <v>3183</v>
      </c>
      <c r="I196" s="44">
        <f t="shared" si="28"/>
        <v>2955</v>
      </c>
      <c r="J196" s="44">
        <f t="shared" si="29"/>
        <v>2773</v>
      </c>
      <c r="K196" s="45">
        <v>193000</v>
      </c>
    </row>
    <row r="197" spans="1:11">
      <c r="A197" s="44">
        <f t="shared" ref="A197:A253" si="30">ROUNDUP((((K197+(K197*$A$2*$A$3))/($A$3*12))*1.02),0)</f>
        <v>17628</v>
      </c>
      <c r="B197" s="44">
        <f t="shared" ref="B197:B253" si="31">ROUNDUP((((K197+(K197*$B$2*$B$3))/($B$3*12))*1.02),0)</f>
        <v>9383</v>
      </c>
      <c r="C197" s="44">
        <f t="shared" ref="C197:C253" si="32">ROUNDUP((((K197+(K197*$C$2*$C$3))/($C$3*12))*1.02),0)</f>
        <v>6635</v>
      </c>
      <c r="D197" s="44">
        <f t="shared" ref="D197:D253" si="33">ROUNDUP((((K197+(K197*$D$2*$D$3))/($D$3*12))*1.02),0)</f>
        <v>5261</v>
      </c>
      <c r="E197" s="44">
        <f t="shared" ref="E197:E253" si="34">ROUNDUP((((K197+(K197*$E$2*$E$3))/($E$3*12))*1.02),0)</f>
        <v>4436</v>
      </c>
      <c r="F197" s="44">
        <f t="shared" ref="F197:F253" si="35">ROUNDUP((((K197+(K197*$F$2*$F$3))/($F$3*12))*1.02),0)</f>
        <v>3887</v>
      </c>
      <c r="G197" s="44">
        <f t="shared" ref="G197:G253" si="36">ROUNDUP((((K197+(K197*$G$2*$G$3))/($G$3*12))*1.02),0)</f>
        <v>3494</v>
      </c>
      <c r="H197" s="44">
        <f t="shared" ref="H197:H253" si="37">ROUNDUP((((K197+(K197*$H$2*$H$3))/($H$3*12))*1.02),0)</f>
        <v>3200</v>
      </c>
      <c r="I197" s="44">
        <f t="shared" ref="I197:I253" si="38">ROUNDUP((((K197+(K197*$I$2*$I$3))/($I$3*12))*1.02),0)</f>
        <v>2971</v>
      </c>
      <c r="J197" s="44">
        <f t="shared" ref="J197:J253" si="39">ROUNDUP((((K197+(K197*$J$2*$J$3))/($J$3*12))*1.02),0)</f>
        <v>2787</v>
      </c>
      <c r="K197" s="45">
        <v>194000</v>
      </c>
    </row>
    <row r="198" spans="1:11">
      <c r="A198" s="44">
        <f t="shared" si="30"/>
        <v>17719</v>
      </c>
      <c r="B198" s="44">
        <f t="shared" si="31"/>
        <v>9432</v>
      </c>
      <c r="C198" s="44">
        <f t="shared" si="32"/>
        <v>6669</v>
      </c>
      <c r="D198" s="44">
        <f t="shared" si="33"/>
        <v>5288</v>
      </c>
      <c r="E198" s="44">
        <f t="shared" si="34"/>
        <v>4459</v>
      </c>
      <c r="F198" s="44">
        <f t="shared" si="35"/>
        <v>3907</v>
      </c>
      <c r="G198" s="44">
        <f t="shared" si="36"/>
        <v>3512</v>
      </c>
      <c r="H198" s="44">
        <f t="shared" si="37"/>
        <v>3216</v>
      </c>
      <c r="I198" s="44">
        <f t="shared" si="38"/>
        <v>2986</v>
      </c>
      <c r="J198" s="44">
        <f t="shared" si="39"/>
        <v>2802</v>
      </c>
      <c r="K198" s="45">
        <v>195000</v>
      </c>
    </row>
    <row r="199" spans="1:11">
      <c r="A199" s="44">
        <f t="shared" si="30"/>
        <v>17810</v>
      </c>
      <c r="B199" s="44">
        <f t="shared" si="31"/>
        <v>9480</v>
      </c>
      <c r="C199" s="44">
        <f t="shared" si="32"/>
        <v>6703</v>
      </c>
      <c r="D199" s="44">
        <f t="shared" si="33"/>
        <v>5315</v>
      </c>
      <c r="E199" s="44">
        <f t="shared" si="34"/>
        <v>4482</v>
      </c>
      <c r="F199" s="44">
        <f t="shared" si="35"/>
        <v>3927</v>
      </c>
      <c r="G199" s="44">
        <f t="shared" si="36"/>
        <v>3530</v>
      </c>
      <c r="H199" s="44">
        <f t="shared" si="37"/>
        <v>3233</v>
      </c>
      <c r="I199" s="44">
        <f t="shared" si="38"/>
        <v>3001</v>
      </c>
      <c r="J199" s="44">
        <f t="shared" si="39"/>
        <v>2816</v>
      </c>
      <c r="K199" s="45">
        <v>196000</v>
      </c>
    </row>
    <row r="200" spans="1:11">
      <c r="A200" s="44">
        <f t="shared" si="30"/>
        <v>17901</v>
      </c>
      <c r="B200" s="44">
        <f t="shared" si="31"/>
        <v>9528</v>
      </c>
      <c r="C200" s="44">
        <f t="shared" si="32"/>
        <v>6738</v>
      </c>
      <c r="D200" s="44">
        <f t="shared" si="33"/>
        <v>5342</v>
      </c>
      <c r="E200" s="44">
        <f t="shared" si="34"/>
        <v>4505</v>
      </c>
      <c r="F200" s="44">
        <f t="shared" si="35"/>
        <v>3947</v>
      </c>
      <c r="G200" s="44">
        <f t="shared" si="36"/>
        <v>3548</v>
      </c>
      <c r="H200" s="44">
        <f t="shared" si="37"/>
        <v>3249</v>
      </c>
      <c r="I200" s="44">
        <f t="shared" si="38"/>
        <v>3016</v>
      </c>
      <c r="J200" s="44">
        <f t="shared" si="39"/>
        <v>2830</v>
      </c>
      <c r="K200" s="45">
        <v>197000</v>
      </c>
    </row>
    <row r="201" spans="1:11">
      <c r="A201" s="44">
        <f t="shared" si="30"/>
        <v>17992</v>
      </c>
      <c r="B201" s="44">
        <f t="shared" si="31"/>
        <v>9577</v>
      </c>
      <c r="C201" s="44">
        <f t="shared" si="32"/>
        <v>6772</v>
      </c>
      <c r="D201" s="44">
        <f t="shared" si="33"/>
        <v>5369</v>
      </c>
      <c r="E201" s="44">
        <f t="shared" si="34"/>
        <v>4528</v>
      </c>
      <c r="F201" s="44">
        <f t="shared" si="35"/>
        <v>3967</v>
      </c>
      <c r="G201" s="44">
        <f t="shared" si="36"/>
        <v>3566</v>
      </c>
      <c r="H201" s="44">
        <f t="shared" si="37"/>
        <v>3266</v>
      </c>
      <c r="I201" s="44">
        <f t="shared" si="38"/>
        <v>3032</v>
      </c>
      <c r="J201" s="44">
        <f t="shared" si="39"/>
        <v>2845</v>
      </c>
      <c r="K201" s="45">
        <v>198000</v>
      </c>
    </row>
    <row r="202" spans="1:11">
      <c r="A202" s="44">
        <f t="shared" si="30"/>
        <v>18083</v>
      </c>
      <c r="B202" s="44">
        <f t="shared" si="31"/>
        <v>9625</v>
      </c>
      <c r="C202" s="44">
        <f t="shared" si="32"/>
        <v>6806</v>
      </c>
      <c r="D202" s="44">
        <f t="shared" si="33"/>
        <v>5396</v>
      </c>
      <c r="E202" s="44">
        <f t="shared" si="34"/>
        <v>4551</v>
      </c>
      <c r="F202" s="44">
        <f t="shared" si="35"/>
        <v>3987</v>
      </c>
      <c r="G202" s="44">
        <f t="shared" si="36"/>
        <v>3584</v>
      </c>
      <c r="H202" s="44">
        <f t="shared" si="37"/>
        <v>3282</v>
      </c>
      <c r="I202" s="44">
        <f t="shared" si="38"/>
        <v>3047</v>
      </c>
      <c r="J202" s="44">
        <f t="shared" si="39"/>
        <v>2859</v>
      </c>
      <c r="K202" s="45">
        <v>199000</v>
      </c>
    </row>
    <row r="203" spans="1:11">
      <c r="A203" s="44">
        <f t="shared" si="30"/>
        <v>18173</v>
      </c>
      <c r="B203" s="44">
        <f t="shared" si="31"/>
        <v>9673</v>
      </c>
      <c r="C203" s="44">
        <f t="shared" si="32"/>
        <v>6840</v>
      </c>
      <c r="D203" s="44">
        <f t="shared" si="33"/>
        <v>5423</v>
      </c>
      <c r="E203" s="44">
        <f t="shared" si="34"/>
        <v>4573</v>
      </c>
      <c r="F203" s="44">
        <f t="shared" si="35"/>
        <v>4007</v>
      </c>
      <c r="G203" s="44">
        <f t="shared" si="36"/>
        <v>3602</v>
      </c>
      <c r="H203" s="44">
        <f t="shared" si="37"/>
        <v>3298</v>
      </c>
      <c r="I203" s="44">
        <f t="shared" si="38"/>
        <v>3062</v>
      </c>
      <c r="J203" s="44">
        <f t="shared" si="39"/>
        <v>2873</v>
      </c>
      <c r="K203" s="45">
        <v>200000</v>
      </c>
    </row>
    <row r="204" spans="1:11">
      <c r="A204" s="44">
        <f t="shared" si="30"/>
        <v>18264</v>
      </c>
      <c r="B204" s="44">
        <f t="shared" si="31"/>
        <v>9722</v>
      </c>
      <c r="C204" s="44">
        <f t="shared" si="32"/>
        <v>6874</v>
      </c>
      <c r="D204" s="44">
        <f t="shared" si="33"/>
        <v>5451</v>
      </c>
      <c r="E204" s="44">
        <f t="shared" si="34"/>
        <v>4596</v>
      </c>
      <c r="F204" s="44">
        <f t="shared" si="35"/>
        <v>4027</v>
      </c>
      <c r="G204" s="44">
        <f t="shared" si="36"/>
        <v>3620</v>
      </c>
      <c r="H204" s="44">
        <f t="shared" si="37"/>
        <v>3315</v>
      </c>
      <c r="I204" s="44">
        <f t="shared" si="38"/>
        <v>3078</v>
      </c>
      <c r="J204" s="44">
        <f t="shared" si="39"/>
        <v>2888</v>
      </c>
      <c r="K204" s="45">
        <v>201000</v>
      </c>
    </row>
    <row r="205" spans="1:11">
      <c r="A205" s="44">
        <f t="shared" si="30"/>
        <v>18355</v>
      </c>
      <c r="B205" s="44">
        <f t="shared" si="31"/>
        <v>9770</v>
      </c>
      <c r="C205" s="44">
        <f t="shared" si="32"/>
        <v>6909</v>
      </c>
      <c r="D205" s="44">
        <f t="shared" si="33"/>
        <v>5478</v>
      </c>
      <c r="E205" s="44">
        <f t="shared" si="34"/>
        <v>4619</v>
      </c>
      <c r="F205" s="44">
        <f t="shared" si="35"/>
        <v>4047</v>
      </c>
      <c r="G205" s="44">
        <f t="shared" si="36"/>
        <v>3638</v>
      </c>
      <c r="H205" s="44">
        <f t="shared" si="37"/>
        <v>3331</v>
      </c>
      <c r="I205" s="44">
        <f t="shared" si="38"/>
        <v>3093</v>
      </c>
      <c r="J205" s="44">
        <f t="shared" si="39"/>
        <v>2902</v>
      </c>
      <c r="K205" s="45">
        <v>202000</v>
      </c>
    </row>
    <row r="206" spans="1:11">
      <c r="A206" s="44">
        <f t="shared" si="30"/>
        <v>18446</v>
      </c>
      <c r="B206" s="44">
        <f t="shared" si="31"/>
        <v>9819</v>
      </c>
      <c r="C206" s="44">
        <f t="shared" si="32"/>
        <v>6943</v>
      </c>
      <c r="D206" s="44">
        <f t="shared" si="33"/>
        <v>5505</v>
      </c>
      <c r="E206" s="44">
        <f t="shared" si="34"/>
        <v>4642</v>
      </c>
      <c r="F206" s="44">
        <f t="shared" si="35"/>
        <v>4067</v>
      </c>
      <c r="G206" s="44">
        <f t="shared" si="36"/>
        <v>3656</v>
      </c>
      <c r="H206" s="44">
        <f t="shared" si="37"/>
        <v>3348</v>
      </c>
      <c r="I206" s="44">
        <f t="shared" si="38"/>
        <v>3108</v>
      </c>
      <c r="J206" s="44">
        <f t="shared" si="39"/>
        <v>2917</v>
      </c>
      <c r="K206" s="45">
        <v>203000</v>
      </c>
    </row>
    <row r="207" spans="1:11">
      <c r="A207" s="44">
        <f t="shared" si="30"/>
        <v>18537</v>
      </c>
      <c r="B207" s="44">
        <f t="shared" si="31"/>
        <v>9867</v>
      </c>
      <c r="C207" s="44">
        <f t="shared" si="32"/>
        <v>6977</v>
      </c>
      <c r="D207" s="44">
        <f t="shared" si="33"/>
        <v>5532</v>
      </c>
      <c r="E207" s="44">
        <f t="shared" si="34"/>
        <v>4665</v>
      </c>
      <c r="F207" s="44">
        <f t="shared" si="35"/>
        <v>4087</v>
      </c>
      <c r="G207" s="44">
        <f t="shared" si="36"/>
        <v>3674</v>
      </c>
      <c r="H207" s="44">
        <f t="shared" si="37"/>
        <v>3364</v>
      </c>
      <c r="I207" s="44">
        <f t="shared" si="38"/>
        <v>3124</v>
      </c>
      <c r="J207" s="44">
        <f t="shared" si="39"/>
        <v>2931</v>
      </c>
      <c r="K207" s="45">
        <v>204000</v>
      </c>
    </row>
    <row r="208" spans="1:11">
      <c r="A208" s="44">
        <f t="shared" si="30"/>
        <v>18628</v>
      </c>
      <c r="B208" s="44">
        <f t="shared" si="31"/>
        <v>9915</v>
      </c>
      <c r="C208" s="44">
        <f t="shared" si="32"/>
        <v>7011</v>
      </c>
      <c r="D208" s="44">
        <f t="shared" si="33"/>
        <v>5559</v>
      </c>
      <c r="E208" s="44">
        <f t="shared" si="34"/>
        <v>4688</v>
      </c>
      <c r="F208" s="44">
        <f t="shared" si="35"/>
        <v>4107</v>
      </c>
      <c r="G208" s="44">
        <f t="shared" si="36"/>
        <v>3692</v>
      </c>
      <c r="H208" s="44">
        <f t="shared" si="37"/>
        <v>3381</v>
      </c>
      <c r="I208" s="44">
        <f t="shared" si="38"/>
        <v>3139</v>
      </c>
      <c r="J208" s="44">
        <f t="shared" si="39"/>
        <v>2945</v>
      </c>
      <c r="K208" s="45">
        <v>205000</v>
      </c>
    </row>
    <row r="209" spans="1:11">
      <c r="A209" s="44">
        <f t="shared" si="30"/>
        <v>18719</v>
      </c>
      <c r="B209" s="44">
        <f t="shared" si="31"/>
        <v>9964</v>
      </c>
      <c r="C209" s="44">
        <f t="shared" si="32"/>
        <v>7045</v>
      </c>
      <c r="D209" s="44">
        <f t="shared" si="33"/>
        <v>5586</v>
      </c>
      <c r="E209" s="44">
        <f t="shared" si="34"/>
        <v>4711</v>
      </c>
      <c r="F209" s="44">
        <f t="shared" si="35"/>
        <v>4127</v>
      </c>
      <c r="G209" s="44">
        <f t="shared" si="36"/>
        <v>3710</v>
      </c>
      <c r="H209" s="44">
        <f t="shared" si="37"/>
        <v>3397</v>
      </c>
      <c r="I209" s="44">
        <f t="shared" si="38"/>
        <v>3154</v>
      </c>
      <c r="J209" s="44">
        <f t="shared" si="39"/>
        <v>2960</v>
      </c>
      <c r="K209" s="45">
        <v>206000</v>
      </c>
    </row>
    <row r="210" spans="1:11">
      <c r="A210" s="44">
        <f t="shared" si="30"/>
        <v>18810</v>
      </c>
      <c r="B210" s="44">
        <f t="shared" si="31"/>
        <v>10012</v>
      </c>
      <c r="C210" s="44">
        <f t="shared" si="32"/>
        <v>7080</v>
      </c>
      <c r="D210" s="44">
        <f t="shared" si="33"/>
        <v>5613</v>
      </c>
      <c r="E210" s="44">
        <f t="shared" si="34"/>
        <v>4734</v>
      </c>
      <c r="F210" s="44">
        <f t="shared" si="35"/>
        <v>4147</v>
      </c>
      <c r="G210" s="44">
        <f t="shared" si="36"/>
        <v>3728</v>
      </c>
      <c r="H210" s="44">
        <f t="shared" si="37"/>
        <v>3414</v>
      </c>
      <c r="I210" s="44">
        <f t="shared" si="38"/>
        <v>3170</v>
      </c>
      <c r="J210" s="44">
        <f t="shared" si="39"/>
        <v>2974</v>
      </c>
      <c r="K210" s="45">
        <v>207000</v>
      </c>
    </row>
    <row r="211" spans="1:11">
      <c r="A211" s="44">
        <f t="shared" si="30"/>
        <v>18900</v>
      </c>
      <c r="B211" s="44">
        <f t="shared" si="31"/>
        <v>10060</v>
      </c>
      <c r="C211" s="44">
        <f t="shared" si="32"/>
        <v>7114</v>
      </c>
      <c r="D211" s="44">
        <f t="shared" si="33"/>
        <v>5640</v>
      </c>
      <c r="E211" s="44">
        <f t="shared" si="34"/>
        <v>4756</v>
      </c>
      <c r="F211" s="44">
        <f t="shared" si="35"/>
        <v>4167</v>
      </c>
      <c r="G211" s="44">
        <f t="shared" si="36"/>
        <v>3746</v>
      </c>
      <c r="H211" s="44">
        <f t="shared" si="37"/>
        <v>3430</v>
      </c>
      <c r="I211" s="44">
        <f t="shared" si="38"/>
        <v>3185</v>
      </c>
      <c r="J211" s="44">
        <f t="shared" si="39"/>
        <v>2988</v>
      </c>
      <c r="K211" s="45">
        <v>208000</v>
      </c>
    </row>
    <row r="212" spans="1:11">
      <c r="A212" s="44">
        <f t="shared" si="30"/>
        <v>18991</v>
      </c>
      <c r="B212" s="44">
        <f t="shared" si="31"/>
        <v>10109</v>
      </c>
      <c r="C212" s="44">
        <f t="shared" si="32"/>
        <v>7148</v>
      </c>
      <c r="D212" s="44">
        <f t="shared" si="33"/>
        <v>5668</v>
      </c>
      <c r="E212" s="44">
        <f t="shared" si="34"/>
        <v>4779</v>
      </c>
      <c r="F212" s="44">
        <f t="shared" si="35"/>
        <v>4187</v>
      </c>
      <c r="G212" s="44">
        <f t="shared" si="36"/>
        <v>3764</v>
      </c>
      <c r="H212" s="44">
        <f t="shared" si="37"/>
        <v>3447</v>
      </c>
      <c r="I212" s="44">
        <f t="shared" si="38"/>
        <v>3200</v>
      </c>
      <c r="J212" s="44">
        <f t="shared" si="39"/>
        <v>3003</v>
      </c>
      <c r="K212" s="45">
        <v>209000</v>
      </c>
    </row>
    <row r="213" spans="1:11">
      <c r="A213" s="44">
        <f t="shared" si="30"/>
        <v>19082</v>
      </c>
      <c r="B213" s="44">
        <f t="shared" si="31"/>
        <v>10157</v>
      </c>
      <c r="C213" s="44">
        <f t="shared" si="32"/>
        <v>7182</v>
      </c>
      <c r="D213" s="44">
        <f t="shared" si="33"/>
        <v>5695</v>
      </c>
      <c r="E213" s="44">
        <f t="shared" si="34"/>
        <v>4802</v>
      </c>
      <c r="F213" s="44">
        <f t="shared" si="35"/>
        <v>4207</v>
      </c>
      <c r="G213" s="44">
        <f t="shared" si="36"/>
        <v>3782</v>
      </c>
      <c r="H213" s="44">
        <f t="shared" si="37"/>
        <v>3463</v>
      </c>
      <c r="I213" s="44">
        <f t="shared" si="38"/>
        <v>3215</v>
      </c>
      <c r="J213" s="44">
        <f t="shared" si="39"/>
        <v>3017</v>
      </c>
      <c r="K213" s="45">
        <v>210000</v>
      </c>
    </row>
    <row r="214" spans="1:11">
      <c r="A214" s="44">
        <f t="shared" si="30"/>
        <v>19173</v>
      </c>
      <c r="B214" s="44">
        <f t="shared" si="31"/>
        <v>10206</v>
      </c>
      <c r="C214" s="44">
        <f t="shared" si="32"/>
        <v>7216</v>
      </c>
      <c r="D214" s="44">
        <f t="shared" si="33"/>
        <v>5722</v>
      </c>
      <c r="E214" s="44">
        <f t="shared" si="34"/>
        <v>4825</v>
      </c>
      <c r="F214" s="44">
        <f t="shared" si="35"/>
        <v>4227</v>
      </c>
      <c r="G214" s="44">
        <f t="shared" si="36"/>
        <v>3800</v>
      </c>
      <c r="H214" s="44">
        <f t="shared" si="37"/>
        <v>3480</v>
      </c>
      <c r="I214" s="44">
        <f t="shared" si="38"/>
        <v>3231</v>
      </c>
      <c r="J214" s="44">
        <f t="shared" si="39"/>
        <v>3032</v>
      </c>
      <c r="K214" s="45">
        <v>211000</v>
      </c>
    </row>
    <row r="215" spans="1:11">
      <c r="A215" s="44">
        <f t="shared" si="30"/>
        <v>19264</v>
      </c>
      <c r="B215" s="44">
        <f t="shared" si="31"/>
        <v>10254</v>
      </c>
      <c r="C215" s="44">
        <f t="shared" si="32"/>
        <v>7251</v>
      </c>
      <c r="D215" s="44">
        <f t="shared" si="33"/>
        <v>5749</v>
      </c>
      <c r="E215" s="44">
        <f t="shared" si="34"/>
        <v>4848</v>
      </c>
      <c r="F215" s="44">
        <f t="shared" si="35"/>
        <v>4247</v>
      </c>
      <c r="G215" s="44">
        <f t="shared" si="36"/>
        <v>3818</v>
      </c>
      <c r="H215" s="44">
        <f t="shared" si="37"/>
        <v>3496</v>
      </c>
      <c r="I215" s="44">
        <f t="shared" si="38"/>
        <v>3246</v>
      </c>
      <c r="J215" s="44">
        <f t="shared" si="39"/>
        <v>3046</v>
      </c>
      <c r="K215" s="45">
        <v>212000</v>
      </c>
    </row>
    <row r="216" spans="1:11">
      <c r="A216" s="44">
        <f t="shared" si="30"/>
        <v>19355</v>
      </c>
      <c r="B216" s="44">
        <f t="shared" si="31"/>
        <v>10302</v>
      </c>
      <c r="C216" s="44">
        <f t="shared" si="32"/>
        <v>7285</v>
      </c>
      <c r="D216" s="44">
        <f t="shared" si="33"/>
        <v>5776</v>
      </c>
      <c r="E216" s="44">
        <f t="shared" si="34"/>
        <v>4871</v>
      </c>
      <c r="F216" s="44">
        <f t="shared" si="35"/>
        <v>4267</v>
      </c>
      <c r="G216" s="44">
        <f t="shared" si="36"/>
        <v>3836</v>
      </c>
      <c r="H216" s="44">
        <f t="shared" si="37"/>
        <v>3513</v>
      </c>
      <c r="I216" s="44">
        <f t="shared" si="38"/>
        <v>3261</v>
      </c>
      <c r="J216" s="44">
        <f t="shared" si="39"/>
        <v>3060</v>
      </c>
      <c r="K216" s="45">
        <v>213000</v>
      </c>
    </row>
    <row r="217" spans="1:11">
      <c r="A217" s="44">
        <f t="shared" si="30"/>
        <v>19446</v>
      </c>
      <c r="B217" s="44">
        <f t="shared" si="31"/>
        <v>10351</v>
      </c>
      <c r="C217" s="44">
        <f t="shared" si="32"/>
        <v>7319</v>
      </c>
      <c r="D217" s="44">
        <f t="shared" si="33"/>
        <v>5803</v>
      </c>
      <c r="E217" s="44">
        <f t="shared" si="34"/>
        <v>4894</v>
      </c>
      <c r="F217" s="44">
        <f t="shared" si="35"/>
        <v>4287</v>
      </c>
      <c r="G217" s="44">
        <f t="shared" si="36"/>
        <v>3854</v>
      </c>
      <c r="H217" s="44">
        <f t="shared" si="37"/>
        <v>3529</v>
      </c>
      <c r="I217" s="44">
        <f t="shared" si="38"/>
        <v>3277</v>
      </c>
      <c r="J217" s="44">
        <f t="shared" si="39"/>
        <v>3075</v>
      </c>
      <c r="K217" s="45">
        <v>214000</v>
      </c>
    </row>
    <row r="218" spans="1:11">
      <c r="A218" s="44">
        <f t="shared" si="30"/>
        <v>19536</v>
      </c>
      <c r="B218" s="44">
        <f t="shared" si="31"/>
        <v>10399</v>
      </c>
      <c r="C218" s="44">
        <f t="shared" si="32"/>
        <v>7353</v>
      </c>
      <c r="D218" s="44">
        <f t="shared" si="33"/>
        <v>5830</v>
      </c>
      <c r="E218" s="44">
        <f t="shared" si="34"/>
        <v>4916</v>
      </c>
      <c r="F218" s="44">
        <f t="shared" si="35"/>
        <v>4307</v>
      </c>
      <c r="G218" s="44">
        <f t="shared" si="36"/>
        <v>3872</v>
      </c>
      <c r="H218" s="44">
        <f t="shared" si="37"/>
        <v>3546</v>
      </c>
      <c r="I218" s="44">
        <f t="shared" si="38"/>
        <v>3292</v>
      </c>
      <c r="J218" s="44">
        <f t="shared" si="39"/>
        <v>3089</v>
      </c>
      <c r="K218" s="45">
        <v>215000</v>
      </c>
    </row>
    <row r="219" spans="1:11">
      <c r="A219" s="44">
        <f t="shared" si="30"/>
        <v>19627</v>
      </c>
      <c r="B219" s="44">
        <f t="shared" si="31"/>
        <v>10447</v>
      </c>
      <c r="C219" s="44">
        <f t="shared" si="32"/>
        <v>7387</v>
      </c>
      <c r="D219" s="44">
        <f t="shared" si="33"/>
        <v>5857</v>
      </c>
      <c r="E219" s="44">
        <f t="shared" si="34"/>
        <v>4939</v>
      </c>
      <c r="F219" s="44">
        <f t="shared" si="35"/>
        <v>4327</v>
      </c>
      <c r="G219" s="44">
        <f t="shared" si="36"/>
        <v>3890</v>
      </c>
      <c r="H219" s="44">
        <f t="shared" si="37"/>
        <v>3562</v>
      </c>
      <c r="I219" s="44">
        <f t="shared" si="38"/>
        <v>3307</v>
      </c>
      <c r="J219" s="44">
        <f t="shared" si="39"/>
        <v>3103</v>
      </c>
      <c r="K219" s="45">
        <v>216000</v>
      </c>
    </row>
    <row r="220" spans="1:11">
      <c r="A220" s="44">
        <f t="shared" si="30"/>
        <v>19718</v>
      </c>
      <c r="B220" s="44">
        <f t="shared" si="31"/>
        <v>10496</v>
      </c>
      <c r="C220" s="44">
        <f t="shared" si="32"/>
        <v>7422</v>
      </c>
      <c r="D220" s="44">
        <f t="shared" si="33"/>
        <v>5884</v>
      </c>
      <c r="E220" s="44">
        <f t="shared" si="34"/>
        <v>4962</v>
      </c>
      <c r="F220" s="44">
        <f t="shared" si="35"/>
        <v>4347</v>
      </c>
      <c r="G220" s="44">
        <f t="shared" si="36"/>
        <v>3908</v>
      </c>
      <c r="H220" s="44">
        <f t="shared" si="37"/>
        <v>3579</v>
      </c>
      <c r="I220" s="44">
        <f t="shared" si="38"/>
        <v>3323</v>
      </c>
      <c r="J220" s="44">
        <f t="shared" si="39"/>
        <v>3118</v>
      </c>
      <c r="K220" s="45">
        <v>217000</v>
      </c>
    </row>
    <row r="221" spans="1:11">
      <c r="A221" s="44">
        <f t="shared" si="30"/>
        <v>19809</v>
      </c>
      <c r="B221" s="44">
        <f t="shared" si="31"/>
        <v>10544</v>
      </c>
      <c r="C221" s="44">
        <f t="shared" si="32"/>
        <v>7456</v>
      </c>
      <c r="D221" s="44">
        <f t="shared" si="33"/>
        <v>5912</v>
      </c>
      <c r="E221" s="44">
        <f t="shared" si="34"/>
        <v>4985</v>
      </c>
      <c r="F221" s="44">
        <f t="shared" si="35"/>
        <v>4367</v>
      </c>
      <c r="G221" s="44">
        <f t="shared" si="36"/>
        <v>3926</v>
      </c>
      <c r="H221" s="44">
        <f t="shared" si="37"/>
        <v>3595</v>
      </c>
      <c r="I221" s="44">
        <f t="shared" si="38"/>
        <v>3338</v>
      </c>
      <c r="J221" s="44">
        <f t="shared" si="39"/>
        <v>3132</v>
      </c>
      <c r="K221" s="45">
        <v>218000</v>
      </c>
    </row>
    <row r="222" spans="1:11">
      <c r="A222" s="44">
        <f t="shared" si="30"/>
        <v>19900</v>
      </c>
      <c r="B222" s="44">
        <f t="shared" si="31"/>
        <v>10592</v>
      </c>
      <c r="C222" s="44">
        <f t="shared" si="32"/>
        <v>7490</v>
      </c>
      <c r="D222" s="44">
        <f t="shared" si="33"/>
        <v>5939</v>
      </c>
      <c r="E222" s="44">
        <f t="shared" si="34"/>
        <v>5008</v>
      </c>
      <c r="F222" s="44">
        <f t="shared" si="35"/>
        <v>4387</v>
      </c>
      <c r="G222" s="44">
        <f t="shared" si="36"/>
        <v>3944</v>
      </c>
      <c r="H222" s="44">
        <f t="shared" si="37"/>
        <v>3612</v>
      </c>
      <c r="I222" s="44">
        <f t="shared" si="38"/>
        <v>3353</v>
      </c>
      <c r="J222" s="44">
        <f t="shared" si="39"/>
        <v>3146</v>
      </c>
      <c r="K222" s="45">
        <v>219000</v>
      </c>
    </row>
    <row r="223" spans="1:11">
      <c r="A223" s="44">
        <f t="shared" si="30"/>
        <v>19991</v>
      </c>
      <c r="B223" s="44">
        <f t="shared" si="31"/>
        <v>10641</v>
      </c>
      <c r="C223" s="44">
        <f t="shared" si="32"/>
        <v>7524</v>
      </c>
      <c r="D223" s="44">
        <f t="shared" si="33"/>
        <v>5966</v>
      </c>
      <c r="E223" s="44">
        <f t="shared" si="34"/>
        <v>5031</v>
      </c>
      <c r="F223" s="44">
        <f t="shared" si="35"/>
        <v>4407</v>
      </c>
      <c r="G223" s="44">
        <f t="shared" si="36"/>
        <v>3962</v>
      </c>
      <c r="H223" s="44">
        <f t="shared" si="37"/>
        <v>3628</v>
      </c>
      <c r="I223" s="44">
        <f t="shared" si="38"/>
        <v>3369</v>
      </c>
      <c r="J223" s="44">
        <f t="shared" si="39"/>
        <v>3161</v>
      </c>
      <c r="K223" s="45">
        <v>220000</v>
      </c>
    </row>
    <row r="224" spans="1:11">
      <c r="A224" s="44">
        <f t="shared" si="30"/>
        <v>20082</v>
      </c>
      <c r="B224" s="44">
        <f t="shared" si="31"/>
        <v>10689</v>
      </c>
      <c r="C224" s="44">
        <f t="shared" si="32"/>
        <v>7558</v>
      </c>
      <c r="D224" s="44">
        <f t="shared" si="33"/>
        <v>5993</v>
      </c>
      <c r="E224" s="44">
        <f t="shared" si="34"/>
        <v>5054</v>
      </c>
      <c r="F224" s="44">
        <f t="shared" si="35"/>
        <v>4427</v>
      </c>
      <c r="G224" s="44">
        <f t="shared" si="36"/>
        <v>3980</v>
      </c>
      <c r="H224" s="44">
        <f t="shared" si="37"/>
        <v>3645</v>
      </c>
      <c r="I224" s="44">
        <f t="shared" si="38"/>
        <v>3384</v>
      </c>
      <c r="J224" s="44">
        <f t="shared" si="39"/>
        <v>3175</v>
      </c>
      <c r="K224" s="45">
        <v>221000</v>
      </c>
    </row>
    <row r="225" spans="1:11">
      <c r="A225" s="44">
        <f t="shared" si="30"/>
        <v>20173</v>
      </c>
      <c r="B225" s="44">
        <f t="shared" si="31"/>
        <v>10738</v>
      </c>
      <c r="C225" s="44">
        <f t="shared" si="32"/>
        <v>7593</v>
      </c>
      <c r="D225" s="44">
        <f t="shared" si="33"/>
        <v>6020</v>
      </c>
      <c r="E225" s="44">
        <f t="shared" si="34"/>
        <v>5077</v>
      </c>
      <c r="F225" s="44">
        <f t="shared" si="35"/>
        <v>4448</v>
      </c>
      <c r="G225" s="44">
        <f t="shared" si="36"/>
        <v>3998</v>
      </c>
      <c r="H225" s="44">
        <f t="shared" si="37"/>
        <v>3661</v>
      </c>
      <c r="I225" s="44">
        <f t="shared" si="38"/>
        <v>3399</v>
      </c>
      <c r="J225" s="44">
        <f t="shared" si="39"/>
        <v>3190</v>
      </c>
      <c r="K225" s="45">
        <v>222000</v>
      </c>
    </row>
    <row r="226" spans="1:11">
      <c r="A226" s="44">
        <f t="shared" si="30"/>
        <v>20263</v>
      </c>
      <c r="B226" s="44">
        <f t="shared" si="31"/>
        <v>10786</v>
      </c>
      <c r="C226" s="44">
        <f t="shared" si="32"/>
        <v>7627</v>
      </c>
      <c r="D226" s="44">
        <f t="shared" si="33"/>
        <v>6047</v>
      </c>
      <c r="E226" s="44">
        <f t="shared" si="34"/>
        <v>5099</v>
      </c>
      <c r="F226" s="44">
        <f t="shared" si="35"/>
        <v>4468</v>
      </c>
      <c r="G226" s="44">
        <f t="shared" si="36"/>
        <v>4016</v>
      </c>
      <c r="H226" s="44">
        <f t="shared" si="37"/>
        <v>3678</v>
      </c>
      <c r="I226" s="44">
        <f t="shared" si="38"/>
        <v>3415</v>
      </c>
      <c r="J226" s="44">
        <f t="shared" si="39"/>
        <v>3204</v>
      </c>
      <c r="K226" s="45">
        <v>223000</v>
      </c>
    </row>
    <row r="227" spans="1:11">
      <c r="A227" s="44">
        <f t="shared" si="30"/>
        <v>20354</v>
      </c>
      <c r="B227" s="44">
        <f t="shared" si="31"/>
        <v>10834</v>
      </c>
      <c r="C227" s="44">
        <f t="shared" si="32"/>
        <v>7661</v>
      </c>
      <c r="D227" s="44">
        <f t="shared" si="33"/>
        <v>6074</v>
      </c>
      <c r="E227" s="44">
        <f t="shared" si="34"/>
        <v>5122</v>
      </c>
      <c r="F227" s="44">
        <f t="shared" si="35"/>
        <v>4488</v>
      </c>
      <c r="G227" s="44">
        <f t="shared" si="36"/>
        <v>4034</v>
      </c>
      <c r="H227" s="44">
        <f t="shared" si="37"/>
        <v>3694</v>
      </c>
      <c r="I227" s="44">
        <f t="shared" si="38"/>
        <v>3430</v>
      </c>
      <c r="J227" s="44">
        <f t="shared" si="39"/>
        <v>3218</v>
      </c>
      <c r="K227" s="45">
        <v>224000</v>
      </c>
    </row>
    <row r="228" spans="1:11">
      <c r="A228" s="44">
        <f t="shared" si="30"/>
        <v>20445</v>
      </c>
      <c r="B228" s="44">
        <f t="shared" si="31"/>
        <v>10883</v>
      </c>
      <c r="C228" s="44">
        <f t="shared" si="32"/>
        <v>7695</v>
      </c>
      <c r="D228" s="44">
        <f t="shared" si="33"/>
        <v>6101</v>
      </c>
      <c r="E228" s="44">
        <f t="shared" si="34"/>
        <v>5145</v>
      </c>
      <c r="F228" s="44">
        <f t="shared" si="35"/>
        <v>4508</v>
      </c>
      <c r="G228" s="44">
        <f t="shared" si="36"/>
        <v>4052</v>
      </c>
      <c r="H228" s="44">
        <f t="shared" si="37"/>
        <v>3711</v>
      </c>
      <c r="I228" s="44">
        <f t="shared" si="38"/>
        <v>3445</v>
      </c>
      <c r="J228" s="44">
        <f t="shared" si="39"/>
        <v>3233</v>
      </c>
      <c r="K228" s="45">
        <v>225000</v>
      </c>
    </row>
    <row r="229" spans="1:11">
      <c r="A229" s="44">
        <f t="shared" si="30"/>
        <v>20536</v>
      </c>
      <c r="B229" s="44">
        <f t="shared" si="31"/>
        <v>10931</v>
      </c>
      <c r="C229" s="44">
        <f t="shared" si="32"/>
        <v>7729</v>
      </c>
      <c r="D229" s="44">
        <f t="shared" si="33"/>
        <v>6128</v>
      </c>
      <c r="E229" s="44">
        <f t="shared" si="34"/>
        <v>5168</v>
      </c>
      <c r="F229" s="44">
        <f t="shared" si="35"/>
        <v>4528</v>
      </c>
      <c r="G229" s="44">
        <f t="shared" si="36"/>
        <v>4070</v>
      </c>
      <c r="H229" s="44">
        <f t="shared" si="37"/>
        <v>3727</v>
      </c>
      <c r="I229" s="44">
        <f t="shared" si="38"/>
        <v>3460</v>
      </c>
      <c r="J229" s="44">
        <f t="shared" si="39"/>
        <v>3247</v>
      </c>
      <c r="K229" s="45">
        <v>226000</v>
      </c>
    </row>
    <row r="230" spans="1:11">
      <c r="A230" s="44">
        <f t="shared" si="30"/>
        <v>20627</v>
      </c>
      <c r="B230" s="44">
        <f t="shared" si="31"/>
        <v>10979</v>
      </c>
      <c r="C230" s="44">
        <f t="shared" si="32"/>
        <v>7764</v>
      </c>
      <c r="D230" s="44">
        <f t="shared" si="33"/>
        <v>6156</v>
      </c>
      <c r="E230" s="44">
        <f t="shared" si="34"/>
        <v>5191</v>
      </c>
      <c r="F230" s="44">
        <f t="shared" si="35"/>
        <v>4548</v>
      </c>
      <c r="G230" s="44">
        <f t="shared" si="36"/>
        <v>4088</v>
      </c>
      <c r="H230" s="44">
        <f t="shared" si="37"/>
        <v>3744</v>
      </c>
      <c r="I230" s="44">
        <f t="shared" si="38"/>
        <v>3476</v>
      </c>
      <c r="J230" s="44">
        <f t="shared" si="39"/>
        <v>3261</v>
      </c>
      <c r="K230" s="45">
        <v>227000</v>
      </c>
    </row>
    <row r="231" spans="1:11">
      <c r="A231" s="44">
        <f t="shared" si="30"/>
        <v>20718</v>
      </c>
      <c r="B231" s="44">
        <f t="shared" si="31"/>
        <v>11028</v>
      </c>
      <c r="C231" s="44">
        <f t="shared" si="32"/>
        <v>7798</v>
      </c>
      <c r="D231" s="44">
        <f t="shared" si="33"/>
        <v>6183</v>
      </c>
      <c r="E231" s="44">
        <f t="shared" si="34"/>
        <v>5214</v>
      </c>
      <c r="F231" s="44">
        <f t="shared" si="35"/>
        <v>4568</v>
      </c>
      <c r="G231" s="44">
        <f t="shared" si="36"/>
        <v>4106</v>
      </c>
      <c r="H231" s="44">
        <f t="shared" si="37"/>
        <v>3760</v>
      </c>
      <c r="I231" s="44">
        <f t="shared" si="38"/>
        <v>3491</v>
      </c>
      <c r="J231" s="44">
        <f t="shared" si="39"/>
        <v>3276</v>
      </c>
      <c r="K231" s="45">
        <v>228000</v>
      </c>
    </row>
    <row r="232" spans="1:11">
      <c r="A232" s="44">
        <f t="shared" si="30"/>
        <v>20809</v>
      </c>
      <c r="B232" s="44">
        <f t="shared" si="31"/>
        <v>11076</v>
      </c>
      <c r="C232" s="44">
        <f t="shared" si="32"/>
        <v>7832</v>
      </c>
      <c r="D232" s="44">
        <f t="shared" si="33"/>
        <v>6210</v>
      </c>
      <c r="E232" s="44">
        <f t="shared" si="34"/>
        <v>5237</v>
      </c>
      <c r="F232" s="44">
        <f t="shared" si="35"/>
        <v>4588</v>
      </c>
      <c r="G232" s="44">
        <f t="shared" si="36"/>
        <v>4124</v>
      </c>
      <c r="H232" s="44">
        <f t="shared" si="37"/>
        <v>3777</v>
      </c>
      <c r="I232" s="44">
        <f t="shared" si="38"/>
        <v>3506</v>
      </c>
      <c r="J232" s="44">
        <f t="shared" si="39"/>
        <v>3290</v>
      </c>
      <c r="K232" s="45">
        <v>229000</v>
      </c>
    </row>
    <row r="233" spans="1:11">
      <c r="A233" s="44">
        <f t="shared" si="30"/>
        <v>20899</v>
      </c>
      <c r="B233" s="44">
        <f t="shared" si="31"/>
        <v>11124</v>
      </c>
      <c r="C233" s="44">
        <f t="shared" si="32"/>
        <v>7866</v>
      </c>
      <c r="D233" s="44">
        <f t="shared" si="33"/>
        <v>6237</v>
      </c>
      <c r="E233" s="44">
        <f t="shared" si="34"/>
        <v>5259</v>
      </c>
      <c r="F233" s="44">
        <f t="shared" si="35"/>
        <v>4608</v>
      </c>
      <c r="G233" s="44">
        <f t="shared" si="36"/>
        <v>4142</v>
      </c>
      <c r="H233" s="44">
        <f t="shared" si="37"/>
        <v>3793</v>
      </c>
      <c r="I233" s="44">
        <f t="shared" si="38"/>
        <v>3522</v>
      </c>
      <c r="J233" s="44">
        <f t="shared" si="39"/>
        <v>3304</v>
      </c>
      <c r="K233" s="45">
        <v>230000</v>
      </c>
    </row>
    <row r="234" spans="1:11">
      <c r="A234" s="44">
        <f t="shared" si="30"/>
        <v>20990</v>
      </c>
      <c r="B234" s="44">
        <f t="shared" si="31"/>
        <v>11173</v>
      </c>
      <c r="C234" s="44">
        <f t="shared" si="32"/>
        <v>7900</v>
      </c>
      <c r="D234" s="44">
        <f t="shared" si="33"/>
        <v>6264</v>
      </c>
      <c r="E234" s="44">
        <f t="shared" si="34"/>
        <v>5282</v>
      </c>
      <c r="F234" s="44">
        <f t="shared" si="35"/>
        <v>4628</v>
      </c>
      <c r="G234" s="44">
        <f t="shared" si="36"/>
        <v>4160</v>
      </c>
      <c r="H234" s="44">
        <f t="shared" si="37"/>
        <v>3810</v>
      </c>
      <c r="I234" s="44">
        <f t="shared" si="38"/>
        <v>3537</v>
      </c>
      <c r="J234" s="44">
        <f t="shared" si="39"/>
        <v>3319</v>
      </c>
      <c r="K234" s="45">
        <v>231000</v>
      </c>
    </row>
    <row r="235" spans="1:11">
      <c r="A235" s="44">
        <f t="shared" si="30"/>
        <v>21081</v>
      </c>
      <c r="B235" s="44">
        <f t="shared" si="31"/>
        <v>11221</v>
      </c>
      <c r="C235" s="44">
        <f t="shared" si="32"/>
        <v>7935</v>
      </c>
      <c r="D235" s="44">
        <f t="shared" si="33"/>
        <v>6291</v>
      </c>
      <c r="E235" s="44">
        <f t="shared" si="34"/>
        <v>5305</v>
      </c>
      <c r="F235" s="44">
        <f t="shared" si="35"/>
        <v>4648</v>
      </c>
      <c r="G235" s="44">
        <f t="shared" si="36"/>
        <v>4178</v>
      </c>
      <c r="H235" s="44">
        <f t="shared" si="37"/>
        <v>3826</v>
      </c>
      <c r="I235" s="44">
        <f t="shared" si="38"/>
        <v>3552</v>
      </c>
      <c r="J235" s="44">
        <f t="shared" si="39"/>
        <v>3333</v>
      </c>
      <c r="K235" s="45">
        <v>232000</v>
      </c>
    </row>
    <row r="236" spans="1:11">
      <c r="A236" s="44">
        <f t="shared" si="30"/>
        <v>21172</v>
      </c>
      <c r="B236" s="44">
        <f t="shared" si="31"/>
        <v>11270</v>
      </c>
      <c r="C236" s="44">
        <f t="shared" si="32"/>
        <v>7969</v>
      </c>
      <c r="D236" s="44">
        <f t="shared" si="33"/>
        <v>6318</v>
      </c>
      <c r="E236" s="44">
        <f t="shared" si="34"/>
        <v>5328</v>
      </c>
      <c r="F236" s="44">
        <f t="shared" si="35"/>
        <v>4668</v>
      </c>
      <c r="G236" s="44">
        <f t="shared" si="36"/>
        <v>4196</v>
      </c>
      <c r="H236" s="44">
        <f t="shared" si="37"/>
        <v>3843</v>
      </c>
      <c r="I236" s="44">
        <f t="shared" si="38"/>
        <v>3568</v>
      </c>
      <c r="J236" s="44">
        <f t="shared" si="39"/>
        <v>3348</v>
      </c>
      <c r="K236" s="45">
        <v>233000</v>
      </c>
    </row>
    <row r="237" spans="1:11">
      <c r="A237" s="44">
        <f t="shared" si="30"/>
        <v>21263</v>
      </c>
      <c r="B237" s="44">
        <f t="shared" si="31"/>
        <v>11318</v>
      </c>
      <c r="C237" s="44">
        <f t="shared" si="32"/>
        <v>8003</v>
      </c>
      <c r="D237" s="44">
        <f t="shared" si="33"/>
        <v>6345</v>
      </c>
      <c r="E237" s="44">
        <f t="shared" si="34"/>
        <v>5351</v>
      </c>
      <c r="F237" s="44">
        <f t="shared" si="35"/>
        <v>4688</v>
      </c>
      <c r="G237" s="44">
        <f t="shared" si="36"/>
        <v>4214</v>
      </c>
      <c r="H237" s="44">
        <f t="shared" si="37"/>
        <v>3859</v>
      </c>
      <c r="I237" s="44">
        <f t="shared" si="38"/>
        <v>3583</v>
      </c>
      <c r="J237" s="44">
        <f t="shared" si="39"/>
        <v>3362</v>
      </c>
      <c r="K237" s="45">
        <v>234000</v>
      </c>
    </row>
    <row r="238" spans="1:11">
      <c r="A238" s="44">
        <f t="shared" si="30"/>
        <v>21354</v>
      </c>
      <c r="B238" s="44">
        <f t="shared" si="31"/>
        <v>11366</v>
      </c>
      <c r="C238" s="44">
        <f t="shared" si="32"/>
        <v>8037</v>
      </c>
      <c r="D238" s="44">
        <f t="shared" si="33"/>
        <v>6373</v>
      </c>
      <c r="E238" s="44">
        <f t="shared" si="34"/>
        <v>5374</v>
      </c>
      <c r="F238" s="44">
        <f t="shared" si="35"/>
        <v>4708</v>
      </c>
      <c r="G238" s="44">
        <f t="shared" si="36"/>
        <v>4232</v>
      </c>
      <c r="H238" s="44">
        <f t="shared" si="37"/>
        <v>3876</v>
      </c>
      <c r="I238" s="44">
        <f t="shared" si="38"/>
        <v>3598</v>
      </c>
      <c r="J238" s="44">
        <f t="shared" si="39"/>
        <v>3376</v>
      </c>
      <c r="K238" s="45">
        <v>235000</v>
      </c>
    </row>
    <row r="239" spans="1:11">
      <c r="A239" s="44">
        <f t="shared" si="30"/>
        <v>21445</v>
      </c>
      <c r="B239" s="44">
        <f t="shared" si="31"/>
        <v>11415</v>
      </c>
      <c r="C239" s="44">
        <f t="shared" si="32"/>
        <v>8071</v>
      </c>
      <c r="D239" s="44">
        <f t="shared" si="33"/>
        <v>6400</v>
      </c>
      <c r="E239" s="44">
        <f t="shared" si="34"/>
        <v>5397</v>
      </c>
      <c r="F239" s="44">
        <f t="shared" si="35"/>
        <v>4728</v>
      </c>
      <c r="G239" s="44">
        <f t="shared" si="36"/>
        <v>4250</v>
      </c>
      <c r="H239" s="44">
        <f t="shared" si="37"/>
        <v>3892</v>
      </c>
      <c r="I239" s="44">
        <f t="shared" si="38"/>
        <v>3614</v>
      </c>
      <c r="J239" s="44">
        <f t="shared" si="39"/>
        <v>3391</v>
      </c>
      <c r="K239" s="45">
        <v>236000</v>
      </c>
    </row>
    <row r="240" spans="1:11">
      <c r="A240" s="44">
        <f t="shared" si="30"/>
        <v>21536</v>
      </c>
      <c r="B240" s="44">
        <f t="shared" si="31"/>
        <v>11463</v>
      </c>
      <c r="C240" s="44">
        <f t="shared" si="32"/>
        <v>8106</v>
      </c>
      <c r="D240" s="44">
        <f t="shared" si="33"/>
        <v>6427</v>
      </c>
      <c r="E240" s="44">
        <f t="shared" si="34"/>
        <v>5420</v>
      </c>
      <c r="F240" s="44">
        <f t="shared" si="35"/>
        <v>4748</v>
      </c>
      <c r="G240" s="44">
        <f t="shared" si="36"/>
        <v>4268</v>
      </c>
      <c r="H240" s="44">
        <f t="shared" si="37"/>
        <v>3909</v>
      </c>
      <c r="I240" s="44">
        <f t="shared" si="38"/>
        <v>3629</v>
      </c>
      <c r="J240" s="44">
        <f t="shared" si="39"/>
        <v>3405</v>
      </c>
      <c r="K240" s="45">
        <v>237000</v>
      </c>
    </row>
    <row r="241" spans="1:11">
      <c r="A241" s="44">
        <f t="shared" si="30"/>
        <v>21626</v>
      </c>
      <c r="B241" s="44">
        <f t="shared" si="31"/>
        <v>11511</v>
      </c>
      <c r="C241" s="44">
        <f t="shared" si="32"/>
        <v>8140</v>
      </c>
      <c r="D241" s="44">
        <f t="shared" si="33"/>
        <v>6454</v>
      </c>
      <c r="E241" s="44">
        <f t="shared" si="34"/>
        <v>5442</v>
      </c>
      <c r="F241" s="44">
        <f t="shared" si="35"/>
        <v>4768</v>
      </c>
      <c r="G241" s="44">
        <f t="shared" si="36"/>
        <v>4286</v>
      </c>
      <c r="H241" s="44">
        <f t="shared" si="37"/>
        <v>3925</v>
      </c>
      <c r="I241" s="44">
        <f t="shared" si="38"/>
        <v>3644</v>
      </c>
      <c r="J241" s="44">
        <f t="shared" si="39"/>
        <v>3419</v>
      </c>
      <c r="K241" s="45">
        <v>238000</v>
      </c>
    </row>
    <row r="242" spans="1:11">
      <c r="A242" s="44">
        <f t="shared" si="30"/>
        <v>21717</v>
      </c>
      <c r="B242" s="44">
        <f t="shared" si="31"/>
        <v>11560</v>
      </c>
      <c r="C242" s="44">
        <f t="shared" si="32"/>
        <v>8174</v>
      </c>
      <c r="D242" s="44">
        <f t="shared" si="33"/>
        <v>6481</v>
      </c>
      <c r="E242" s="44">
        <f t="shared" si="34"/>
        <v>5465</v>
      </c>
      <c r="F242" s="44">
        <f t="shared" si="35"/>
        <v>4788</v>
      </c>
      <c r="G242" s="44">
        <f t="shared" si="36"/>
        <v>4304</v>
      </c>
      <c r="H242" s="44">
        <f t="shared" si="37"/>
        <v>3942</v>
      </c>
      <c r="I242" s="44">
        <f t="shared" si="38"/>
        <v>3659</v>
      </c>
      <c r="J242" s="44">
        <f t="shared" si="39"/>
        <v>3434</v>
      </c>
      <c r="K242" s="45">
        <v>239000</v>
      </c>
    </row>
    <row r="243" spans="1:11">
      <c r="A243" s="44">
        <f t="shared" si="30"/>
        <v>21808</v>
      </c>
      <c r="B243" s="44">
        <f t="shared" si="31"/>
        <v>11608</v>
      </c>
      <c r="C243" s="44">
        <f t="shared" si="32"/>
        <v>8208</v>
      </c>
      <c r="D243" s="44">
        <f t="shared" si="33"/>
        <v>6508</v>
      </c>
      <c r="E243" s="44">
        <f t="shared" si="34"/>
        <v>5488</v>
      </c>
      <c r="F243" s="44">
        <f t="shared" si="35"/>
        <v>4808</v>
      </c>
      <c r="G243" s="44">
        <f t="shared" si="36"/>
        <v>4322</v>
      </c>
      <c r="H243" s="44">
        <f t="shared" si="37"/>
        <v>3958</v>
      </c>
      <c r="I243" s="44">
        <f t="shared" si="38"/>
        <v>3675</v>
      </c>
      <c r="J243" s="44">
        <f t="shared" si="39"/>
        <v>3448</v>
      </c>
      <c r="K243" s="45">
        <v>240000</v>
      </c>
    </row>
    <row r="244" spans="1:11">
      <c r="A244" s="44">
        <f t="shared" si="30"/>
        <v>21899</v>
      </c>
      <c r="B244" s="44">
        <f t="shared" si="31"/>
        <v>11656</v>
      </c>
      <c r="C244" s="44">
        <f t="shared" si="32"/>
        <v>8242</v>
      </c>
      <c r="D244" s="44">
        <f t="shared" si="33"/>
        <v>6535</v>
      </c>
      <c r="E244" s="44">
        <f t="shared" si="34"/>
        <v>5511</v>
      </c>
      <c r="F244" s="44">
        <f t="shared" si="35"/>
        <v>4828</v>
      </c>
      <c r="G244" s="44">
        <f t="shared" si="36"/>
        <v>4340</v>
      </c>
      <c r="H244" s="44">
        <f t="shared" si="37"/>
        <v>3975</v>
      </c>
      <c r="I244" s="44">
        <f t="shared" si="38"/>
        <v>3690</v>
      </c>
      <c r="J244" s="44">
        <f t="shared" si="39"/>
        <v>3462</v>
      </c>
      <c r="K244" s="45">
        <v>241000</v>
      </c>
    </row>
    <row r="245" spans="1:11">
      <c r="A245" s="44">
        <f t="shared" si="30"/>
        <v>21990</v>
      </c>
      <c r="B245" s="44">
        <f t="shared" si="31"/>
        <v>11705</v>
      </c>
      <c r="C245" s="44">
        <f t="shared" si="32"/>
        <v>8276</v>
      </c>
      <c r="D245" s="44">
        <f t="shared" si="33"/>
        <v>6562</v>
      </c>
      <c r="E245" s="44">
        <f t="shared" si="34"/>
        <v>5534</v>
      </c>
      <c r="F245" s="44">
        <f t="shared" si="35"/>
        <v>4848</v>
      </c>
      <c r="G245" s="44">
        <f t="shared" si="36"/>
        <v>4358</v>
      </c>
      <c r="H245" s="44">
        <f t="shared" si="37"/>
        <v>3991</v>
      </c>
      <c r="I245" s="44">
        <f t="shared" si="38"/>
        <v>3705</v>
      </c>
      <c r="J245" s="44">
        <f t="shared" si="39"/>
        <v>3477</v>
      </c>
      <c r="K245" s="45">
        <v>242000</v>
      </c>
    </row>
    <row r="246" spans="1:11">
      <c r="A246" s="44">
        <f t="shared" si="30"/>
        <v>22081</v>
      </c>
      <c r="B246" s="44">
        <f t="shared" si="31"/>
        <v>11753</v>
      </c>
      <c r="C246" s="44">
        <f t="shared" si="32"/>
        <v>8311</v>
      </c>
      <c r="D246" s="44">
        <f t="shared" si="33"/>
        <v>6589</v>
      </c>
      <c r="E246" s="44">
        <f t="shared" si="34"/>
        <v>5557</v>
      </c>
      <c r="F246" s="44">
        <f t="shared" si="35"/>
        <v>4868</v>
      </c>
      <c r="G246" s="44">
        <f t="shared" si="36"/>
        <v>4376</v>
      </c>
      <c r="H246" s="44">
        <f t="shared" si="37"/>
        <v>4008</v>
      </c>
      <c r="I246" s="44">
        <f t="shared" si="38"/>
        <v>3721</v>
      </c>
      <c r="J246" s="44">
        <f t="shared" si="39"/>
        <v>3491</v>
      </c>
      <c r="K246" s="45">
        <v>243000</v>
      </c>
    </row>
    <row r="247" spans="1:11">
      <c r="A247" s="44">
        <f t="shared" si="30"/>
        <v>22172</v>
      </c>
      <c r="B247" s="44">
        <f t="shared" si="31"/>
        <v>11802</v>
      </c>
      <c r="C247" s="44">
        <f t="shared" si="32"/>
        <v>8345</v>
      </c>
      <c r="D247" s="44">
        <f t="shared" si="33"/>
        <v>6617</v>
      </c>
      <c r="E247" s="44">
        <f t="shared" si="34"/>
        <v>5580</v>
      </c>
      <c r="F247" s="44">
        <f t="shared" si="35"/>
        <v>4888</v>
      </c>
      <c r="G247" s="44">
        <f t="shared" si="36"/>
        <v>4394</v>
      </c>
      <c r="H247" s="44">
        <f t="shared" si="37"/>
        <v>4024</v>
      </c>
      <c r="I247" s="44">
        <f t="shared" si="38"/>
        <v>3736</v>
      </c>
      <c r="J247" s="44">
        <f t="shared" si="39"/>
        <v>3506</v>
      </c>
      <c r="K247" s="45">
        <v>244000</v>
      </c>
    </row>
    <row r="248" spans="1:11">
      <c r="A248" s="44">
        <f t="shared" si="30"/>
        <v>22262</v>
      </c>
      <c r="B248" s="44">
        <f t="shared" si="31"/>
        <v>11850</v>
      </c>
      <c r="C248" s="44">
        <f t="shared" si="32"/>
        <v>8379</v>
      </c>
      <c r="D248" s="44">
        <f t="shared" si="33"/>
        <v>6644</v>
      </c>
      <c r="E248" s="44">
        <f t="shared" si="34"/>
        <v>5602</v>
      </c>
      <c r="F248" s="44">
        <f t="shared" si="35"/>
        <v>4908</v>
      </c>
      <c r="G248" s="44">
        <f t="shared" si="36"/>
        <v>4412</v>
      </c>
      <c r="H248" s="44">
        <f t="shared" si="37"/>
        <v>4041</v>
      </c>
      <c r="I248" s="44">
        <f t="shared" si="38"/>
        <v>3751</v>
      </c>
      <c r="J248" s="44">
        <f t="shared" si="39"/>
        <v>3520</v>
      </c>
      <c r="K248" s="45">
        <v>245000</v>
      </c>
    </row>
    <row r="249" spans="1:11">
      <c r="A249" s="44">
        <f t="shared" si="30"/>
        <v>22353</v>
      </c>
      <c r="B249" s="44">
        <f t="shared" si="31"/>
        <v>11898</v>
      </c>
      <c r="C249" s="44">
        <f t="shared" si="32"/>
        <v>8413</v>
      </c>
      <c r="D249" s="44">
        <f t="shared" si="33"/>
        <v>6671</v>
      </c>
      <c r="E249" s="44">
        <f t="shared" si="34"/>
        <v>5625</v>
      </c>
      <c r="F249" s="44">
        <f t="shared" si="35"/>
        <v>4928</v>
      </c>
      <c r="G249" s="44">
        <f t="shared" si="36"/>
        <v>4430</v>
      </c>
      <c r="H249" s="44">
        <f t="shared" si="37"/>
        <v>4057</v>
      </c>
      <c r="I249" s="44">
        <f t="shared" si="38"/>
        <v>3767</v>
      </c>
      <c r="J249" s="44">
        <f t="shared" si="39"/>
        <v>3534</v>
      </c>
      <c r="K249" s="45">
        <v>246000</v>
      </c>
    </row>
    <row r="250" spans="1:11">
      <c r="A250" s="44">
        <f t="shared" si="30"/>
        <v>22444</v>
      </c>
      <c r="B250" s="44">
        <f t="shared" si="31"/>
        <v>11947</v>
      </c>
      <c r="C250" s="44">
        <f t="shared" si="32"/>
        <v>8447</v>
      </c>
      <c r="D250" s="44">
        <f t="shared" si="33"/>
        <v>6698</v>
      </c>
      <c r="E250" s="44">
        <f t="shared" si="34"/>
        <v>5648</v>
      </c>
      <c r="F250" s="44">
        <f t="shared" si="35"/>
        <v>4948</v>
      </c>
      <c r="G250" s="44">
        <f t="shared" si="36"/>
        <v>4448</v>
      </c>
      <c r="H250" s="44">
        <f t="shared" si="37"/>
        <v>4074</v>
      </c>
      <c r="I250" s="44">
        <f t="shared" si="38"/>
        <v>3782</v>
      </c>
      <c r="J250" s="44">
        <f t="shared" si="39"/>
        <v>3549</v>
      </c>
      <c r="K250" s="45">
        <v>247000</v>
      </c>
    </row>
    <row r="251" spans="1:11">
      <c r="A251" s="44">
        <f t="shared" si="30"/>
        <v>22535</v>
      </c>
      <c r="B251" s="44">
        <f t="shared" si="31"/>
        <v>11995</v>
      </c>
      <c r="C251" s="44">
        <f t="shared" si="32"/>
        <v>8482</v>
      </c>
      <c r="D251" s="44">
        <f t="shared" si="33"/>
        <v>6725</v>
      </c>
      <c r="E251" s="44">
        <f t="shared" si="34"/>
        <v>5671</v>
      </c>
      <c r="F251" s="44">
        <f t="shared" si="35"/>
        <v>4968</v>
      </c>
      <c r="G251" s="44">
        <f t="shared" si="36"/>
        <v>4466</v>
      </c>
      <c r="H251" s="44">
        <f t="shared" si="37"/>
        <v>4090</v>
      </c>
      <c r="I251" s="44">
        <f t="shared" si="38"/>
        <v>3797</v>
      </c>
      <c r="J251" s="44">
        <f t="shared" si="39"/>
        <v>3563</v>
      </c>
      <c r="K251" s="45">
        <v>248000</v>
      </c>
    </row>
    <row r="252" spans="1:11">
      <c r="A252" s="44">
        <f t="shared" si="30"/>
        <v>22626</v>
      </c>
      <c r="B252" s="44">
        <f t="shared" si="31"/>
        <v>12043</v>
      </c>
      <c r="C252" s="44">
        <f t="shared" si="32"/>
        <v>8516</v>
      </c>
      <c r="D252" s="44">
        <f t="shared" si="33"/>
        <v>6752</v>
      </c>
      <c r="E252" s="44">
        <f t="shared" si="34"/>
        <v>5694</v>
      </c>
      <c r="F252" s="44">
        <f t="shared" si="35"/>
        <v>4988</v>
      </c>
      <c r="G252" s="44">
        <f t="shared" si="36"/>
        <v>4484</v>
      </c>
      <c r="H252" s="44">
        <f t="shared" si="37"/>
        <v>4107</v>
      </c>
      <c r="I252" s="44">
        <f t="shared" si="38"/>
        <v>3813</v>
      </c>
      <c r="J252" s="44">
        <f t="shared" si="39"/>
        <v>3577</v>
      </c>
      <c r="K252" s="45">
        <v>249000</v>
      </c>
    </row>
    <row r="253" spans="1:11">
      <c r="A253" s="44">
        <f t="shared" si="30"/>
        <v>22717</v>
      </c>
      <c r="B253" s="44">
        <f t="shared" si="31"/>
        <v>12092</v>
      </c>
      <c r="C253" s="44">
        <f t="shared" si="32"/>
        <v>8550</v>
      </c>
      <c r="D253" s="44">
        <f t="shared" si="33"/>
        <v>6779</v>
      </c>
      <c r="E253" s="44">
        <f t="shared" si="34"/>
        <v>5717</v>
      </c>
      <c r="F253" s="44">
        <f t="shared" si="35"/>
        <v>5008</v>
      </c>
      <c r="G253" s="44">
        <f t="shared" si="36"/>
        <v>4502</v>
      </c>
      <c r="H253" s="44">
        <f t="shared" si="37"/>
        <v>4123</v>
      </c>
      <c r="I253" s="44">
        <f t="shared" si="38"/>
        <v>3828</v>
      </c>
      <c r="J253" s="44">
        <f t="shared" si="39"/>
        <v>3592</v>
      </c>
      <c r="K253" s="45">
        <v>250000</v>
      </c>
    </row>
  </sheetData>
  <sheetProtection algorithmName="SHA-512" hashValue="9pX6g5/4jtRQRwUngo7sosqChVHz9zz5whl4KRhSfnnXlq3xf8vXT5aRlq98CEM8mEC+bQdF1Dxdqcpsd5ZCUg==" saltValue="TfImUKPVVAqGkhliZ013NQ==" spinCount="100000" sheet="1" objects="1" scenarios="1"/>
  <mergeCells count="1">
    <mergeCell ref="A1:K1"/>
  </mergeCells>
  <pageMargins left="0.7" right="0.7" top="0.75" bottom="0.75" header="0.3" footer="0.3"/>
  <pageSetup paperSize="9" scale="77" orientation="portrait" r:id="rId1"/>
  <rowBreaks count="1" manualBreakCount="1">
    <brk id="6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253"/>
  <sheetViews>
    <sheetView zoomScaleNormal="100" workbookViewId="0">
      <selection sqref="A1:K1"/>
    </sheetView>
  </sheetViews>
  <sheetFormatPr defaultRowHeight="15"/>
  <cols>
    <col min="1" max="2" width="10.5703125" customWidth="1"/>
    <col min="3" max="10" width="9.5703125" customWidth="1"/>
    <col min="11" max="11" width="15.42578125" style="1" customWidth="1"/>
  </cols>
  <sheetData>
    <row r="1" spans="1:11" ht="15.75">
      <c r="A1" s="209" t="s">
        <v>73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11">
      <c r="A2" s="40">
        <v>5.9900000000000002E-2</v>
      </c>
      <c r="B2" s="40">
        <v>5.9900000000000002E-2</v>
      </c>
      <c r="C2" s="40">
        <v>5.9900000000000002E-2</v>
      </c>
      <c r="D2" s="40">
        <v>5.9900000000000002E-2</v>
      </c>
      <c r="E2" s="40">
        <v>5.9900000000000002E-2</v>
      </c>
      <c r="F2" s="40">
        <v>5.9900000000000002E-2</v>
      </c>
      <c r="G2" s="40">
        <v>5.9900000000000002E-2</v>
      </c>
      <c r="H2" s="40">
        <v>5.9900000000000002E-2</v>
      </c>
      <c r="I2" s="40">
        <v>5.9900000000000002E-2</v>
      </c>
      <c r="J2" s="40">
        <v>5.9900000000000002E-2</v>
      </c>
      <c r="K2" s="41" t="s">
        <v>47</v>
      </c>
    </row>
    <row r="3" spans="1:11">
      <c r="A3" s="41">
        <v>1</v>
      </c>
      <c r="B3" s="41">
        <v>2</v>
      </c>
      <c r="C3" s="41">
        <v>3</v>
      </c>
      <c r="D3" s="41">
        <v>4</v>
      </c>
      <c r="E3" s="41">
        <v>5</v>
      </c>
      <c r="F3" s="41">
        <v>6</v>
      </c>
      <c r="G3" s="41">
        <v>7</v>
      </c>
      <c r="H3" s="41">
        <v>8</v>
      </c>
      <c r="I3" s="41">
        <v>9</v>
      </c>
      <c r="J3" s="41">
        <v>10</v>
      </c>
      <c r="K3" s="41" t="s">
        <v>48</v>
      </c>
    </row>
    <row r="4" spans="1:11">
      <c r="A4" s="44">
        <f>ROUNDUP((((K4+(K4*$A$2*$A$3))/($A$3*12))*1.02),0)</f>
        <v>91</v>
      </c>
      <c r="B4" s="44">
        <f>ROUNDUP((((K4+(K4*$B$2*$B$3))/($B$3*12))*1.02),0)</f>
        <v>48</v>
      </c>
      <c r="C4" s="44">
        <f>ROUNDUP((((K4+(K4*$C$2*$C$3))/($C$3*12))*1.02),0)</f>
        <v>34</v>
      </c>
      <c r="D4" s="44">
        <f>ROUNDUP((((K4+(K4*$D$2*$D$3))/($D$3*12))*1.02),0)</f>
        <v>27</v>
      </c>
      <c r="E4" s="44">
        <f>ROUNDUP((((K4+(K4*$E$2*$E$3))/($E$3*12))*1.02),0)</f>
        <v>23</v>
      </c>
      <c r="F4" s="44">
        <f>ROUNDUP((((K4+(K4*$F$2*$F$3))/($F$3*12))*1.02),0)</f>
        <v>20</v>
      </c>
      <c r="G4" s="44">
        <f>ROUNDUP((((K4+(K4*$G$2*$G$3))/($G$3*12))*1.02),0)</f>
        <v>18</v>
      </c>
      <c r="H4" s="44">
        <f>ROUNDUP((((K4+(K4*$H$2*$H$3))/($H$3*12))*1.02),0)</f>
        <v>16</v>
      </c>
      <c r="I4" s="44">
        <f>ROUNDUP((((K4+(K4*$I$2*$I$3))/($I$3*12))*1.02),0)</f>
        <v>15</v>
      </c>
      <c r="J4" s="44">
        <f>ROUNDUP((((K4+(K4*$J$2*$J$3))/($J$3*12))*1.02),0)</f>
        <v>14</v>
      </c>
      <c r="K4" s="45">
        <v>1000</v>
      </c>
    </row>
    <row r="5" spans="1:11">
      <c r="A5" s="44">
        <f t="shared" ref="A5:A68" si="0">ROUNDUP((((K5+(K5*$A$2*$A$3))/($A$3*12))*1.02),0)</f>
        <v>181</v>
      </c>
      <c r="B5" s="44">
        <f t="shared" ref="B5:B68" si="1">ROUNDUP((((K5+(K5*$B$2*$B$3))/($B$3*12))*1.02),0)</f>
        <v>96</v>
      </c>
      <c r="C5" s="44">
        <f t="shared" ref="C5:C68" si="2">ROUNDUP((((K5+(K5*$C$2*$C$3))/($C$3*12))*1.02),0)</f>
        <v>67</v>
      </c>
      <c r="D5" s="44">
        <f t="shared" ref="D5:D68" si="3">ROUNDUP((((K5+(K5*$D$2*$D$3))/($D$3*12))*1.02),0)</f>
        <v>53</v>
      </c>
      <c r="E5" s="44">
        <f t="shared" ref="E5:E68" si="4">ROUNDUP((((K5+(K5*$E$2*$E$3))/($E$3*12))*1.02),0)</f>
        <v>45</v>
      </c>
      <c r="F5" s="44">
        <f t="shared" ref="F5:F68" si="5">ROUNDUP((((K5+(K5*$F$2*$F$3))/($F$3*12))*1.02),0)</f>
        <v>39</v>
      </c>
      <c r="G5" s="44">
        <f t="shared" ref="G5:G68" si="6">ROUNDUP((((K5+(K5*$G$2*$G$3))/($G$3*12))*1.02),0)</f>
        <v>35</v>
      </c>
      <c r="H5" s="44">
        <f t="shared" ref="H5:H68" si="7">ROUNDUP((((K5+(K5*$H$2*$H$3))/($H$3*12))*1.02),0)</f>
        <v>32</v>
      </c>
      <c r="I5" s="44">
        <f t="shared" ref="I5:I68" si="8">ROUNDUP((((K5+(K5*$I$2*$I$3))/($I$3*12))*1.02),0)</f>
        <v>30</v>
      </c>
      <c r="J5" s="44">
        <f t="shared" ref="J5:J68" si="9">ROUNDUP((((K5+(K5*$J$2*$J$3))/($J$3*12))*1.02),0)</f>
        <v>28</v>
      </c>
      <c r="K5" s="45">
        <v>2000</v>
      </c>
    </row>
    <row r="6" spans="1:11">
      <c r="A6" s="44">
        <f t="shared" si="0"/>
        <v>271</v>
      </c>
      <c r="B6" s="44">
        <f t="shared" si="1"/>
        <v>143</v>
      </c>
      <c r="C6" s="44">
        <f t="shared" si="2"/>
        <v>101</v>
      </c>
      <c r="D6" s="44">
        <f t="shared" si="3"/>
        <v>80</v>
      </c>
      <c r="E6" s="44">
        <f t="shared" si="4"/>
        <v>67</v>
      </c>
      <c r="F6" s="44">
        <f t="shared" si="5"/>
        <v>58</v>
      </c>
      <c r="G6" s="44">
        <f t="shared" si="6"/>
        <v>52</v>
      </c>
      <c r="H6" s="44">
        <f t="shared" si="7"/>
        <v>48</v>
      </c>
      <c r="I6" s="44">
        <f t="shared" si="8"/>
        <v>44</v>
      </c>
      <c r="J6" s="44">
        <f t="shared" si="9"/>
        <v>41</v>
      </c>
      <c r="K6" s="45">
        <v>3000</v>
      </c>
    </row>
    <row r="7" spans="1:11">
      <c r="A7" s="44">
        <f t="shared" si="0"/>
        <v>361</v>
      </c>
      <c r="B7" s="44">
        <f t="shared" si="1"/>
        <v>191</v>
      </c>
      <c r="C7" s="44">
        <f t="shared" si="2"/>
        <v>134</v>
      </c>
      <c r="D7" s="44">
        <f t="shared" si="3"/>
        <v>106</v>
      </c>
      <c r="E7" s="44">
        <f t="shared" si="4"/>
        <v>89</v>
      </c>
      <c r="F7" s="44">
        <f t="shared" si="5"/>
        <v>78</v>
      </c>
      <c r="G7" s="44">
        <f t="shared" si="6"/>
        <v>69</v>
      </c>
      <c r="H7" s="44">
        <f t="shared" si="7"/>
        <v>63</v>
      </c>
      <c r="I7" s="44">
        <f t="shared" si="8"/>
        <v>59</v>
      </c>
      <c r="J7" s="44">
        <f t="shared" si="9"/>
        <v>55</v>
      </c>
      <c r="K7" s="45">
        <v>4000</v>
      </c>
    </row>
    <row r="8" spans="1:11">
      <c r="A8" s="44">
        <f t="shared" si="0"/>
        <v>451</v>
      </c>
      <c r="B8" s="44">
        <f t="shared" si="1"/>
        <v>238</v>
      </c>
      <c r="C8" s="44">
        <f t="shared" si="2"/>
        <v>168</v>
      </c>
      <c r="D8" s="44">
        <f t="shared" si="3"/>
        <v>132</v>
      </c>
      <c r="E8" s="44">
        <f t="shared" si="4"/>
        <v>111</v>
      </c>
      <c r="F8" s="44">
        <f t="shared" si="5"/>
        <v>97</v>
      </c>
      <c r="G8" s="44">
        <f t="shared" si="6"/>
        <v>87</v>
      </c>
      <c r="H8" s="44">
        <f t="shared" si="7"/>
        <v>79</v>
      </c>
      <c r="I8" s="44">
        <f t="shared" si="8"/>
        <v>73</v>
      </c>
      <c r="J8" s="44">
        <f t="shared" si="9"/>
        <v>68</v>
      </c>
      <c r="K8" s="45">
        <v>5000</v>
      </c>
    </row>
    <row r="9" spans="1:11">
      <c r="A9" s="44">
        <f t="shared" si="0"/>
        <v>541</v>
      </c>
      <c r="B9" s="44">
        <f t="shared" si="1"/>
        <v>286</v>
      </c>
      <c r="C9" s="44">
        <f t="shared" si="2"/>
        <v>201</v>
      </c>
      <c r="D9" s="44">
        <f t="shared" si="3"/>
        <v>159</v>
      </c>
      <c r="E9" s="44">
        <f t="shared" si="4"/>
        <v>133</v>
      </c>
      <c r="F9" s="44">
        <f t="shared" si="5"/>
        <v>116</v>
      </c>
      <c r="G9" s="44">
        <f t="shared" si="6"/>
        <v>104</v>
      </c>
      <c r="H9" s="44">
        <f t="shared" si="7"/>
        <v>95</v>
      </c>
      <c r="I9" s="44">
        <f t="shared" si="8"/>
        <v>88</v>
      </c>
      <c r="J9" s="44">
        <f t="shared" si="9"/>
        <v>82</v>
      </c>
      <c r="K9" s="45">
        <v>6000</v>
      </c>
    </row>
    <row r="10" spans="1:11">
      <c r="A10" s="44">
        <f t="shared" si="0"/>
        <v>631</v>
      </c>
      <c r="B10" s="44">
        <f t="shared" si="1"/>
        <v>334</v>
      </c>
      <c r="C10" s="44">
        <f t="shared" si="2"/>
        <v>234</v>
      </c>
      <c r="D10" s="44">
        <f t="shared" si="3"/>
        <v>185</v>
      </c>
      <c r="E10" s="44">
        <f t="shared" si="4"/>
        <v>155</v>
      </c>
      <c r="F10" s="44">
        <f t="shared" si="5"/>
        <v>135</v>
      </c>
      <c r="G10" s="44">
        <f t="shared" si="6"/>
        <v>121</v>
      </c>
      <c r="H10" s="44">
        <f t="shared" si="7"/>
        <v>111</v>
      </c>
      <c r="I10" s="44">
        <f t="shared" si="8"/>
        <v>102</v>
      </c>
      <c r="J10" s="44">
        <f t="shared" si="9"/>
        <v>96</v>
      </c>
      <c r="K10" s="45">
        <v>7000</v>
      </c>
    </row>
    <row r="11" spans="1:11">
      <c r="A11" s="44">
        <f t="shared" si="0"/>
        <v>721</v>
      </c>
      <c r="B11" s="44">
        <f t="shared" si="1"/>
        <v>381</v>
      </c>
      <c r="C11" s="44">
        <f t="shared" si="2"/>
        <v>268</v>
      </c>
      <c r="D11" s="44">
        <f t="shared" si="3"/>
        <v>211</v>
      </c>
      <c r="E11" s="44">
        <f t="shared" si="4"/>
        <v>177</v>
      </c>
      <c r="F11" s="44">
        <f t="shared" si="5"/>
        <v>155</v>
      </c>
      <c r="G11" s="44">
        <f t="shared" si="6"/>
        <v>138</v>
      </c>
      <c r="H11" s="44">
        <f t="shared" si="7"/>
        <v>126</v>
      </c>
      <c r="I11" s="44">
        <f t="shared" si="8"/>
        <v>117</v>
      </c>
      <c r="J11" s="44">
        <f t="shared" si="9"/>
        <v>109</v>
      </c>
      <c r="K11" s="45">
        <v>8000</v>
      </c>
    </row>
    <row r="12" spans="1:11">
      <c r="A12" s="44">
        <f t="shared" si="0"/>
        <v>811</v>
      </c>
      <c r="B12" s="44">
        <f t="shared" si="1"/>
        <v>429</v>
      </c>
      <c r="C12" s="44">
        <f t="shared" si="2"/>
        <v>301</v>
      </c>
      <c r="D12" s="44">
        <f t="shared" si="3"/>
        <v>238</v>
      </c>
      <c r="E12" s="44">
        <f t="shared" si="4"/>
        <v>199</v>
      </c>
      <c r="F12" s="44">
        <f t="shared" si="5"/>
        <v>174</v>
      </c>
      <c r="G12" s="44">
        <f t="shared" si="6"/>
        <v>156</v>
      </c>
      <c r="H12" s="44">
        <f t="shared" si="7"/>
        <v>142</v>
      </c>
      <c r="I12" s="44">
        <f t="shared" si="8"/>
        <v>131</v>
      </c>
      <c r="J12" s="44">
        <f t="shared" si="9"/>
        <v>123</v>
      </c>
      <c r="K12" s="45">
        <v>9000</v>
      </c>
    </row>
    <row r="13" spans="1:11">
      <c r="A13" s="44">
        <f t="shared" si="0"/>
        <v>901</v>
      </c>
      <c r="B13" s="44">
        <f t="shared" si="1"/>
        <v>476</v>
      </c>
      <c r="C13" s="44">
        <f t="shared" si="2"/>
        <v>335</v>
      </c>
      <c r="D13" s="44">
        <f t="shared" si="3"/>
        <v>264</v>
      </c>
      <c r="E13" s="44">
        <f t="shared" si="4"/>
        <v>221</v>
      </c>
      <c r="F13" s="44">
        <f t="shared" si="5"/>
        <v>193</v>
      </c>
      <c r="G13" s="44">
        <f t="shared" si="6"/>
        <v>173</v>
      </c>
      <c r="H13" s="44">
        <f t="shared" si="7"/>
        <v>158</v>
      </c>
      <c r="I13" s="44">
        <f t="shared" si="8"/>
        <v>146</v>
      </c>
      <c r="J13" s="44">
        <f t="shared" si="9"/>
        <v>136</v>
      </c>
      <c r="K13" s="45">
        <v>10000</v>
      </c>
    </row>
    <row r="14" spans="1:11">
      <c r="A14" s="44">
        <f t="shared" si="0"/>
        <v>992</v>
      </c>
      <c r="B14" s="44">
        <f t="shared" si="1"/>
        <v>524</v>
      </c>
      <c r="C14" s="44">
        <f t="shared" si="2"/>
        <v>368</v>
      </c>
      <c r="D14" s="44">
        <f t="shared" si="3"/>
        <v>290</v>
      </c>
      <c r="E14" s="44">
        <f t="shared" si="4"/>
        <v>244</v>
      </c>
      <c r="F14" s="44">
        <f t="shared" si="5"/>
        <v>212</v>
      </c>
      <c r="G14" s="44">
        <f t="shared" si="6"/>
        <v>190</v>
      </c>
      <c r="H14" s="44">
        <f t="shared" si="7"/>
        <v>173</v>
      </c>
      <c r="I14" s="44">
        <f t="shared" si="8"/>
        <v>160</v>
      </c>
      <c r="J14" s="44">
        <f t="shared" si="9"/>
        <v>150</v>
      </c>
      <c r="K14" s="45">
        <v>11000</v>
      </c>
    </row>
    <row r="15" spans="1:11">
      <c r="A15" s="44">
        <f t="shared" si="0"/>
        <v>1082</v>
      </c>
      <c r="B15" s="44">
        <f t="shared" si="1"/>
        <v>572</v>
      </c>
      <c r="C15" s="44">
        <f t="shared" si="2"/>
        <v>402</v>
      </c>
      <c r="D15" s="44">
        <f t="shared" si="3"/>
        <v>317</v>
      </c>
      <c r="E15" s="44">
        <f t="shared" si="4"/>
        <v>266</v>
      </c>
      <c r="F15" s="44">
        <f t="shared" si="5"/>
        <v>232</v>
      </c>
      <c r="G15" s="44">
        <f t="shared" si="6"/>
        <v>207</v>
      </c>
      <c r="H15" s="44">
        <f t="shared" si="7"/>
        <v>189</v>
      </c>
      <c r="I15" s="44">
        <f t="shared" si="8"/>
        <v>175</v>
      </c>
      <c r="J15" s="44">
        <f t="shared" si="9"/>
        <v>164</v>
      </c>
      <c r="K15" s="45">
        <v>12000</v>
      </c>
    </row>
    <row r="16" spans="1:11">
      <c r="A16" s="44">
        <f t="shared" si="0"/>
        <v>1172</v>
      </c>
      <c r="B16" s="44">
        <f t="shared" si="1"/>
        <v>619</v>
      </c>
      <c r="C16" s="44">
        <f t="shared" si="2"/>
        <v>435</v>
      </c>
      <c r="D16" s="44">
        <f t="shared" si="3"/>
        <v>343</v>
      </c>
      <c r="E16" s="44">
        <f t="shared" si="4"/>
        <v>288</v>
      </c>
      <c r="F16" s="44">
        <f t="shared" si="5"/>
        <v>251</v>
      </c>
      <c r="G16" s="44">
        <f t="shared" si="6"/>
        <v>225</v>
      </c>
      <c r="H16" s="44">
        <f t="shared" si="7"/>
        <v>205</v>
      </c>
      <c r="I16" s="44">
        <f t="shared" si="8"/>
        <v>189</v>
      </c>
      <c r="J16" s="44">
        <f t="shared" si="9"/>
        <v>177</v>
      </c>
      <c r="K16" s="45">
        <v>13000</v>
      </c>
    </row>
    <row r="17" spans="1:11">
      <c r="A17" s="44">
        <f t="shared" si="0"/>
        <v>1262</v>
      </c>
      <c r="B17" s="44">
        <f t="shared" si="1"/>
        <v>667</v>
      </c>
      <c r="C17" s="44">
        <f t="shared" si="2"/>
        <v>468</v>
      </c>
      <c r="D17" s="44">
        <f t="shared" si="3"/>
        <v>369</v>
      </c>
      <c r="E17" s="44">
        <f t="shared" si="4"/>
        <v>310</v>
      </c>
      <c r="F17" s="44">
        <f t="shared" si="5"/>
        <v>270</v>
      </c>
      <c r="G17" s="44">
        <f t="shared" si="6"/>
        <v>242</v>
      </c>
      <c r="H17" s="44">
        <f t="shared" si="7"/>
        <v>221</v>
      </c>
      <c r="I17" s="44">
        <f t="shared" si="8"/>
        <v>204</v>
      </c>
      <c r="J17" s="44">
        <f t="shared" si="9"/>
        <v>191</v>
      </c>
      <c r="K17" s="45">
        <v>14000</v>
      </c>
    </row>
    <row r="18" spans="1:11">
      <c r="A18" s="44">
        <f t="shared" si="0"/>
        <v>1352</v>
      </c>
      <c r="B18" s="44">
        <f t="shared" si="1"/>
        <v>714</v>
      </c>
      <c r="C18" s="44">
        <f t="shared" si="2"/>
        <v>502</v>
      </c>
      <c r="D18" s="44">
        <f t="shared" si="3"/>
        <v>396</v>
      </c>
      <c r="E18" s="44">
        <f t="shared" si="4"/>
        <v>332</v>
      </c>
      <c r="F18" s="44">
        <f t="shared" si="5"/>
        <v>289</v>
      </c>
      <c r="G18" s="44">
        <f t="shared" si="6"/>
        <v>259</v>
      </c>
      <c r="H18" s="44">
        <f t="shared" si="7"/>
        <v>236</v>
      </c>
      <c r="I18" s="44">
        <f t="shared" si="8"/>
        <v>219</v>
      </c>
      <c r="J18" s="44">
        <f t="shared" si="9"/>
        <v>204</v>
      </c>
      <c r="K18" s="45">
        <v>15000</v>
      </c>
    </row>
    <row r="19" spans="1:11">
      <c r="A19" s="44">
        <f t="shared" si="0"/>
        <v>1442</v>
      </c>
      <c r="B19" s="44">
        <f t="shared" si="1"/>
        <v>762</v>
      </c>
      <c r="C19" s="44">
        <f t="shared" si="2"/>
        <v>535</v>
      </c>
      <c r="D19" s="44">
        <f t="shared" si="3"/>
        <v>422</v>
      </c>
      <c r="E19" s="44">
        <f t="shared" si="4"/>
        <v>354</v>
      </c>
      <c r="F19" s="44">
        <f t="shared" si="5"/>
        <v>309</v>
      </c>
      <c r="G19" s="44">
        <f t="shared" si="6"/>
        <v>276</v>
      </c>
      <c r="H19" s="44">
        <f t="shared" si="7"/>
        <v>252</v>
      </c>
      <c r="I19" s="44">
        <f t="shared" si="8"/>
        <v>233</v>
      </c>
      <c r="J19" s="44">
        <f t="shared" si="9"/>
        <v>218</v>
      </c>
      <c r="K19" s="45">
        <v>16000</v>
      </c>
    </row>
    <row r="20" spans="1:11">
      <c r="A20" s="44">
        <f t="shared" si="0"/>
        <v>1532</v>
      </c>
      <c r="B20" s="44">
        <f t="shared" si="1"/>
        <v>810</v>
      </c>
      <c r="C20" s="44">
        <f t="shared" si="2"/>
        <v>569</v>
      </c>
      <c r="D20" s="44">
        <f t="shared" si="3"/>
        <v>448</v>
      </c>
      <c r="E20" s="44">
        <f t="shared" si="4"/>
        <v>376</v>
      </c>
      <c r="F20" s="44">
        <f t="shared" si="5"/>
        <v>328</v>
      </c>
      <c r="G20" s="44">
        <f t="shared" si="6"/>
        <v>293</v>
      </c>
      <c r="H20" s="44">
        <f t="shared" si="7"/>
        <v>268</v>
      </c>
      <c r="I20" s="44">
        <f t="shared" si="8"/>
        <v>248</v>
      </c>
      <c r="J20" s="44">
        <f t="shared" si="9"/>
        <v>232</v>
      </c>
      <c r="K20" s="45">
        <v>17000</v>
      </c>
    </row>
    <row r="21" spans="1:11">
      <c r="A21" s="44">
        <f t="shared" si="0"/>
        <v>1622</v>
      </c>
      <c r="B21" s="44">
        <f t="shared" si="1"/>
        <v>857</v>
      </c>
      <c r="C21" s="44">
        <f t="shared" si="2"/>
        <v>602</v>
      </c>
      <c r="D21" s="44">
        <f t="shared" si="3"/>
        <v>475</v>
      </c>
      <c r="E21" s="44">
        <f t="shared" si="4"/>
        <v>398</v>
      </c>
      <c r="F21" s="44">
        <f t="shared" si="5"/>
        <v>347</v>
      </c>
      <c r="G21" s="44">
        <f t="shared" si="6"/>
        <v>311</v>
      </c>
      <c r="H21" s="44">
        <f t="shared" si="7"/>
        <v>283</v>
      </c>
      <c r="I21" s="44">
        <f t="shared" si="8"/>
        <v>262</v>
      </c>
      <c r="J21" s="44">
        <f t="shared" si="9"/>
        <v>245</v>
      </c>
      <c r="K21" s="45">
        <v>18000</v>
      </c>
    </row>
    <row r="22" spans="1:11">
      <c r="A22" s="44">
        <f t="shared" si="0"/>
        <v>1712</v>
      </c>
      <c r="B22" s="44">
        <f t="shared" si="1"/>
        <v>905</v>
      </c>
      <c r="C22" s="44">
        <f t="shared" si="2"/>
        <v>636</v>
      </c>
      <c r="D22" s="44">
        <f t="shared" si="3"/>
        <v>501</v>
      </c>
      <c r="E22" s="44">
        <f t="shared" si="4"/>
        <v>420</v>
      </c>
      <c r="F22" s="44">
        <f t="shared" si="5"/>
        <v>366</v>
      </c>
      <c r="G22" s="44">
        <f t="shared" si="6"/>
        <v>328</v>
      </c>
      <c r="H22" s="44">
        <f t="shared" si="7"/>
        <v>299</v>
      </c>
      <c r="I22" s="44">
        <f t="shared" si="8"/>
        <v>277</v>
      </c>
      <c r="J22" s="44">
        <f t="shared" si="9"/>
        <v>259</v>
      </c>
      <c r="K22" s="45">
        <v>19000</v>
      </c>
    </row>
    <row r="23" spans="1:11">
      <c r="A23" s="44">
        <f t="shared" si="0"/>
        <v>1802</v>
      </c>
      <c r="B23" s="44">
        <f t="shared" si="1"/>
        <v>952</v>
      </c>
      <c r="C23" s="44">
        <f t="shared" si="2"/>
        <v>669</v>
      </c>
      <c r="D23" s="44">
        <f t="shared" si="3"/>
        <v>527</v>
      </c>
      <c r="E23" s="44">
        <f t="shared" si="4"/>
        <v>442</v>
      </c>
      <c r="F23" s="44">
        <f t="shared" si="5"/>
        <v>386</v>
      </c>
      <c r="G23" s="44">
        <f t="shared" si="6"/>
        <v>345</v>
      </c>
      <c r="H23" s="44">
        <f t="shared" si="7"/>
        <v>315</v>
      </c>
      <c r="I23" s="44">
        <f t="shared" si="8"/>
        <v>291</v>
      </c>
      <c r="J23" s="44">
        <f t="shared" si="9"/>
        <v>272</v>
      </c>
      <c r="K23" s="45">
        <v>20000</v>
      </c>
    </row>
    <row r="24" spans="1:11">
      <c r="A24" s="44">
        <f t="shared" si="0"/>
        <v>1892</v>
      </c>
      <c r="B24" s="44">
        <f t="shared" si="1"/>
        <v>1000</v>
      </c>
      <c r="C24" s="44">
        <f t="shared" si="2"/>
        <v>702</v>
      </c>
      <c r="D24" s="44">
        <f t="shared" si="3"/>
        <v>554</v>
      </c>
      <c r="E24" s="44">
        <f t="shared" si="4"/>
        <v>464</v>
      </c>
      <c r="F24" s="44">
        <f t="shared" si="5"/>
        <v>405</v>
      </c>
      <c r="G24" s="44">
        <f t="shared" si="6"/>
        <v>362</v>
      </c>
      <c r="H24" s="44">
        <f t="shared" si="7"/>
        <v>331</v>
      </c>
      <c r="I24" s="44">
        <f t="shared" si="8"/>
        <v>306</v>
      </c>
      <c r="J24" s="44">
        <f t="shared" si="9"/>
        <v>286</v>
      </c>
      <c r="K24" s="45">
        <v>21000</v>
      </c>
    </row>
    <row r="25" spans="1:11">
      <c r="A25" s="44">
        <f t="shared" si="0"/>
        <v>1983</v>
      </c>
      <c r="B25" s="44">
        <f t="shared" si="1"/>
        <v>1048</v>
      </c>
      <c r="C25" s="44">
        <f t="shared" si="2"/>
        <v>736</v>
      </c>
      <c r="D25" s="44">
        <f t="shared" si="3"/>
        <v>580</v>
      </c>
      <c r="E25" s="44">
        <f t="shared" si="4"/>
        <v>487</v>
      </c>
      <c r="F25" s="44">
        <f t="shared" si="5"/>
        <v>424</v>
      </c>
      <c r="G25" s="44">
        <f t="shared" si="6"/>
        <v>380</v>
      </c>
      <c r="H25" s="44">
        <f t="shared" si="7"/>
        <v>346</v>
      </c>
      <c r="I25" s="44">
        <f t="shared" si="8"/>
        <v>320</v>
      </c>
      <c r="J25" s="44">
        <f t="shared" si="9"/>
        <v>300</v>
      </c>
      <c r="K25" s="45">
        <v>22000</v>
      </c>
    </row>
    <row r="26" spans="1:11">
      <c r="A26" s="44">
        <f t="shared" si="0"/>
        <v>2073</v>
      </c>
      <c r="B26" s="44">
        <f t="shared" si="1"/>
        <v>1095</v>
      </c>
      <c r="C26" s="44">
        <f t="shared" si="2"/>
        <v>769</v>
      </c>
      <c r="D26" s="44">
        <f t="shared" si="3"/>
        <v>606</v>
      </c>
      <c r="E26" s="44">
        <f t="shared" si="4"/>
        <v>509</v>
      </c>
      <c r="F26" s="44">
        <f t="shared" si="5"/>
        <v>443</v>
      </c>
      <c r="G26" s="44">
        <f t="shared" si="6"/>
        <v>397</v>
      </c>
      <c r="H26" s="44">
        <f t="shared" si="7"/>
        <v>362</v>
      </c>
      <c r="I26" s="44">
        <f t="shared" si="8"/>
        <v>335</v>
      </c>
      <c r="J26" s="44">
        <f t="shared" si="9"/>
        <v>313</v>
      </c>
      <c r="K26" s="45">
        <v>23000</v>
      </c>
    </row>
    <row r="27" spans="1:11">
      <c r="A27" s="44">
        <f t="shared" si="0"/>
        <v>2163</v>
      </c>
      <c r="B27" s="44">
        <f t="shared" si="1"/>
        <v>1143</v>
      </c>
      <c r="C27" s="44">
        <f t="shared" si="2"/>
        <v>803</v>
      </c>
      <c r="D27" s="44">
        <f t="shared" si="3"/>
        <v>633</v>
      </c>
      <c r="E27" s="44">
        <f t="shared" si="4"/>
        <v>531</v>
      </c>
      <c r="F27" s="44">
        <f t="shared" si="5"/>
        <v>463</v>
      </c>
      <c r="G27" s="44">
        <f t="shared" si="6"/>
        <v>414</v>
      </c>
      <c r="H27" s="44">
        <f t="shared" si="7"/>
        <v>378</v>
      </c>
      <c r="I27" s="44">
        <f t="shared" si="8"/>
        <v>349</v>
      </c>
      <c r="J27" s="44">
        <f t="shared" si="9"/>
        <v>327</v>
      </c>
      <c r="K27" s="45">
        <v>24000</v>
      </c>
    </row>
    <row r="28" spans="1:11">
      <c r="A28" s="44">
        <f t="shared" si="0"/>
        <v>2253</v>
      </c>
      <c r="B28" s="44">
        <f t="shared" si="1"/>
        <v>1190</v>
      </c>
      <c r="C28" s="44">
        <f t="shared" si="2"/>
        <v>836</v>
      </c>
      <c r="D28" s="44">
        <f t="shared" si="3"/>
        <v>659</v>
      </c>
      <c r="E28" s="44">
        <f t="shared" si="4"/>
        <v>553</v>
      </c>
      <c r="F28" s="44">
        <f t="shared" si="5"/>
        <v>482</v>
      </c>
      <c r="G28" s="44">
        <f t="shared" si="6"/>
        <v>431</v>
      </c>
      <c r="H28" s="44">
        <f t="shared" si="7"/>
        <v>393</v>
      </c>
      <c r="I28" s="44">
        <f t="shared" si="8"/>
        <v>364</v>
      </c>
      <c r="J28" s="44">
        <f t="shared" si="9"/>
        <v>340</v>
      </c>
      <c r="K28" s="45">
        <v>25000</v>
      </c>
    </row>
    <row r="29" spans="1:11">
      <c r="A29" s="44">
        <f t="shared" si="0"/>
        <v>2343</v>
      </c>
      <c r="B29" s="44">
        <f t="shared" si="1"/>
        <v>1238</v>
      </c>
      <c r="C29" s="44">
        <f t="shared" si="2"/>
        <v>870</v>
      </c>
      <c r="D29" s="44">
        <f t="shared" si="3"/>
        <v>685</v>
      </c>
      <c r="E29" s="44">
        <f t="shared" si="4"/>
        <v>575</v>
      </c>
      <c r="F29" s="44">
        <f t="shared" si="5"/>
        <v>501</v>
      </c>
      <c r="G29" s="44">
        <f t="shared" si="6"/>
        <v>449</v>
      </c>
      <c r="H29" s="44">
        <f t="shared" si="7"/>
        <v>409</v>
      </c>
      <c r="I29" s="44">
        <f t="shared" si="8"/>
        <v>378</v>
      </c>
      <c r="J29" s="44">
        <f t="shared" si="9"/>
        <v>354</v>
      </c>
      <c r="K29" s="45">
        <v>26000</v>
      </c>
    </row>
    <row r="30" spans="1:11">
      <c r="A30" s="44">
        <f t="shared" si="0"/>
        <v>2433</v>
      </c>
      <c r="B30" s="44">
        <f t="shared" si="1"/>
        <v>1285</v>
      </c>
      <c r="C30" s="44">
        <f t="shared" si="2"/>
        <v>903</v>
      </c>
      <c r="D30" s="44">
        <f t="shared" si="3"/>
        <v>712</v>
      </c>
      <c r="E30" s="44">
        <f t="shared" si="4"/>
        <v>597</v>
      </c>
      <c r="F30" s="44">
        <f t="shared" si="5"/>
        <v>520</v>
      </c>
      <c r="G30" s="44">
        <f t="shared" si="6"/>
        <v>466</v>
      </c>
      <c r="H30" s="44">
        <f t="shared" si="7"/>
        <v>425</v>
      </c>
      <c r="I30" s="44">
        <f t="shared" si="8"/>
        <v>393</v>
      </c>
      <c r="J30" s="44">
        <f t="shared" si="9"/>
        <v>367</v>
      </c>
      <c r="K30" s="45">
        <v>27000</v>
      </c>
    </row>
    <row r="31" spans="1:11">
      <c r="A31" s="44">
        <f t="shared" si="0"/>
        <v>2523</v>
      </c>
      <c r="B31" s="44">
        <f t="shared" si="1"/>
        <v>1333</v>
      </c>
      <c r="C31" s="44">
        <f t="shared" si="2"/>
        <v>936</v>
      </c>
      <c r="D31" s="44">
        <f t="shared" si="3"/>
        <v>738</v>
      </c>
      <c r="E31" s="44">
        <f t="shared" si="4"/>
        <v>619</v>
      </c>
      <c r="F31" s="44">
        <f t="shared" si="5"/>
        <v>540</v>
      </c>
      <c r="G31" s="44">
        <f t="shared" si="6"/>
        <v>483</v>
      </c>
      <c r="H31" s="44">
        <f t="shared" si="7"/>
        <v>441</v>
      </c>
      <c r="I31" s="44">
        <f t="shared" si="8"/>
        <v>408</v>
      </c>
      <c r="J31" s="44">
        <f t="shared" si="9"/>
        <v>381</v>
      </c>
      <c r="K31" s="45">
        <v>28000</v>
      </c>
    </row>
    <row r="32" spans="1:11">
      <c r="A32" s="44">
        <f t="shared" si="0"/>
        <v>2613</v>
      </c>
      <c r="B32" s="44">
        <f t="shared" si="1"/>
        <v>1381</v>
      </c>
      <c r="C32" s="44">
        <f t="shared" si="2"/>
        <v>970</v>
      </c>
      <c r="D32" s="44">
        <f t="shared" si="3"/>
        <v>764</v>
      </c>
      <c r="E32" s="44">
        <f t="shared" si="4"/>
        <v>641</v>
      </c>
      <c r="F32" s="44">
        <f t="shared" si="5"/>
        <v>559</v>
      </c>
      <c r="G32" s="44">
        <f t="shared" si="6"/>
        <v>500</v>
      </c>
      <c r="H32" s="44">
        <f t="shared" si="7"/>
        <v>456</v>
      </c>
      <c r="I32" s="44">
        <f t="shared" si="8"/>
        <v>422</v>
      </c>
      <c r="J32" s="44">
        <f t="shared" si="9"/>
        <v>395</v>
      </c>
      <c r="K32" s="45">
        <v>29000</v>
      </c>
    </row>
    <row r="33" spans="1:11">
      <c r="A33" s="44">
        <f t="shared" si="0"/>
        <v>2703</v>
      </c>
      <c r="B33" s="44">
        <f t="shared" si="1"/>
        <v>1428</v>
      </c>
      <c r="C33" s="44">
        <f t="shared" si="2"/>
        <v>1003</v>
      </c>
      <c r="D33" s="44">
        <f t="shared" si="3"/>
        <v>791</v>
      </c>
      <c r="E33" s="44">
        <f t="shared" si="4"/>
        <v>663</v>
      </c>
      <c r="F33" s="44">
        <f t="shared" si="5"/>
        <v>578</v>
      </c>
      <c r="G33" s="44">
        <f t="shared" si="6"/>
        <v>518</v>
      </c>
      <c r="H33" s="44">
        <f t="shared" si="7"/>
        <v>472</v>
      </c>
      <c r="I33" s="44">
        <f t="shared" si="8"/>
        <v>437</v>
      </c>
      <c r="J33" s="44">
        <f t="shared" si="9"/>
        <v>408</v>
      </c>
      <c r="K33" s="45">
        <v>30000</v>
      </c>
    </row>
    <row r="34" spans="1:11">
      <c r="A34" s="44">
        <f t="shared" si="0"/>
        <v>2793</v>
      </c>
      <c r="B34" s="44">
        <f t="shared" si="1"/>
        <v>1476</v>
      </c>
      <c r="C34" s="44">
        <f t="shared" si="2"/>
        <v>1037</v>
      </c>
      <c r="D34" s="44">
        <f t="shared" si="3"/>
        <v>817</v>
      </c>
      <c r="E34" s="44">
        <f t="shared" si="4"/>
        <v>685</v>
      </c>
      <c r="F34" s="44">
        <f t="shared" si="5"/>
        <v>598</v>
      </c>
      <c r="G34" s="44">
        <f t="shared" si="6"/>
        <v>535</v>
      </c>
      <c r="H34" s="44">
        <f t="shared" si="7"/>
        <v>488</v>
      </c>
      <c r="I34" s="44">
        <f t="shared" si="8"/>
        <v>451</v>
      </c>
      <c r="J34" s="44">
        <f t="shared" si="9"/>
        <v>422</v>
      </c>
      <c r="K34" s="45">
        <v>31000</v>
      </c>
    </row>
    <row r="35" spans="1:11">
      <c r="A35" s="44">
        <f t="shared" si="0"/>
        <v>2883</v>
      </c>
      <c r="B35" s="44">
        <f t="shared" si="1"/>
        <v>1523</v>
      </c>
      <c r="C35" s="44">
        <f t="shared" si="2"/>
        <v>1070</v>
      </c>
      <c r="D35" s="44">
        <f t="shared" si="3"/>
        <v>843</v>
      </c>
      <c r="E35" s="44">
        <f t="shared" si="4"/>
        <v>707</v>
      </c>
      <c r="F35" s="44">
        <f t="shared" si="5"/>
        <v>617</v>
      </c>
      <c r="G35" s="44">
        <f t="shared" si="6"/>
        <v>552</v>
      </c>
      <c r="H35" s="44">
        <f t="shared" si="7"/>
        <v>503</v>
      </c>
      <c r="I35" s="44">
        <f t="shared" si="8"/>
        <v>466</v>
      </c>
      <c r="J35" s="44">
        <f t="shared" si="9"/>
        <v>435</v>
      </c>
      <c r="K35" s="45">
        <v>32000</v>
      </c>
    </row>
    <row r="36" spans="1:11">
      <c r="A36" s="44">
        <f t="shared" si="0"/>
        <v>2974</v>
      </c>
      <c r="B36" s="44">
        <f t="shared" si="1"/>
        <v>1571</v>
      </c>
      <c r="C36" s="44">
        <f t="shared" si="2"/>
        <v>1104</v>
      </c>
      <c r="D36" s="44">
        <f t="shared" si="3"/>
        <v>870</v>
      </c>
      <c r="E36" s="44">
        <f t="shared" si="4"/>
        <v>730</v>
      </c>
      <c r="F36" s="44">
        <f t="shared" si="5"/>
        <v>636</v>
      </c>
      <c r="G36" s="44">
        <f t="shared" si="6"/>
        <v>569</v>
      </c>
      <c r="H36" s="44">
        <f t="shared" si="7"/>
        <v>519</v>
      </c>
      <c r="I36" s="44">
        <f t="shared" si="8"/>
        <v>480</v>
      </c>
      <c r="J36" s="44">
        <f t="shared" si="9"/>
        <v>449</v>
      </c>
      <c r="K36" s="45">
        <v>33000</v>
      </c>
    </row>
    <row r="37" spans="1:11">
      <c r="A37" s="44">
        <f t="shared" si="0"/>
        <v>3064</v>
      </c>
      <c r="B37" s="44">
        <f t="shared" si="1"/>
        <v>1619</v>
      </c>
      <c r="C37" s="44">
        <f t="shared" si="2"/>
        <v>1137</v>
      </c>
      <c r="D37" s="44">
        <f t="shared" si="3"/>
        <v>896</v>
      </c>
      <c r="E37" s="44">
        <f t="shared" si="4"/>
        <v>752</v>
      </c>
      <c r="F37" s="44">
        <f t="shared" si="5"/>
        <v>655</v>
      </c>
      <c r="G37" s="44">
        <f t="shared" si="6"/>
        <v>586</v>
      </c>
      <c r="H37" s="44">
        <f t="shared" si="7"/>
        <v>535</v>
      </c>
      <c r="I37" s="44">
        <f t="shared" si="8"/>
        <v>495</v>
      </c>
      <c r="J37" s="44">
        <f t="shared" si="9"/>
        <v>463</v>
      </c>
      <c r="K37" s="45">
        <v>34000</v>
      </c>
    </row>
    <row r="38" spans="1:11">
      <c r="A38" s="44">
        <f t="shared" si="0"/>
        <v>3154</v>
      </c>
      <c r="B38" s="44">
        <f t="shared" si="1"/>
        <v>1666</v>
      </c>
      <c r="C38" s="44">
        <f t="shared" si="2"/>
        <v>1170</v>
      </c>
      <c r="D38" s="44">
        <f t="shared" si="3"/>
        <v>922</v>
      </c>
      <c r="E38" s="44">
        <f t="shared" si="4"/>
        <v>774</v>
      </c>
      <c r="F38" s="44">
        <f t="shared" si="5"/>
        <v>675</v>
      </c>
      <c r="G38" s="44">
        <f t="shared" si="6"/>
        <v>604</v>
      </c>
      <c r="H38" s="44">
        <f t="shared" si="7"/>
        <v>551</v>
      </c>
      <c r="I38" s="44">
        <f t="shared" si="8"/>
        <v>509</v>
      </c>
      <c r="J38" s="44">
        <f t="shared" si="9"/>
        <v>476</v>
      </c>
      <c r="K38" s="45">
        <v>35000</v>
      </c>
    </row>
    <row r="39" spans="1:11">
      <c r="A39" s="44">
        <f t="shared" si="0"/>
        <v>3244</v>
      </c>
      <c r="B39" s="44">
        <f t="shared" si="1"/>
        <v>1714</v>
      </c>
      <c r="C39" s="44">
        <f t="shared" si="2"/>
        <v>1204</v>
      </c>
      <c r="D39" s="44">
        <f t="shared" si="3"/>
        <v>949</v>
      </c>
      <c r="E39" s="44">
        <f t="shared" si="4"/>
        <v>796</v>
      </c>
      <c r="F39" s="44">
        <f t="shared" si="5"/>
        <v>694</v>
      </c>
      <c r="G39" s="44">
        <f t="shared" si="6"/>
        <v>621</v>
      </c>
      <c r="H39" s="44">
        <f t="shared" si="7"/>
        <v>566</v>
      </c>
      <c r="I39" s="44">
        <f t="shared" si="8"/>
        <v>524</v>
      </c>
      <c r="J39" s="44">
        <f t="shared" si="9"/>
        <v>490</v>
      </c>
      <c r="K39" s="45">
        <v>36000</v>
      </c>
    </row>
    <row r="40" spans="1:11">
      <c r="A40" s="44">
        <f t="shared" si="0"/>
        <v>3334</v>
      </c>
      <c r="B40" s="44">
        <f t="shared" si="1"/>
        <v>1761</v>
      </c>
      <c r="C40" s="44">
        <f t="shared" si="2"/>
        <v>1237</v>
      </c>
      <c r="D40" s="44">
        <f t="shared" si="3"/>
        <v>975</v>
      </c>
      <c r="E40" s="44">
        <f t="shared" si="4"/>
        <v>818</v>
      </c>
      <c r="F40" s="44">
        <f t="shared" si="5"/>
        <v>713</v>
      </c>
      <c r="G40" s="44">
        <f t="shared" si="6"/>
        <v>638</v>
      </c>
      <c r="H40" s="44">
        <f t="shared" si="7"/>
        <v>582</v>
      </c>
      <c r="I40" s="44">
        <f t="shared" si="8"/>
        <v>538</v>
      </c>
      <c r="J40" s="44">
        <f t="shared" si="9"/>
        <v>503</v>
      </c>
      <c r="K40" s="45">
        <v>37000</v>
      </c>
    </row>
    <row r="41" spans="1:11">
      <c r="A41" s="44">
        <f t="shared" si="0"/>
        <v>3424</v>
      </c>
      <c r="B41" s="44">
        <f t="shared" si="1"/>
        <v>1809</v>
      </c>
      <c r="C41" s="44">
        <f t="shared" si="2"/>
        <v>1271</v>
      </c>
      <c r="D41" s="44">
        <f t="shared" si="3"/>
        <v>1001</v>
      </c>
      <c r="E41" s="44">
        <f t="shared" si="4"/>
        <v>840</v>
      </c>
      <c r="F41" s="44">
        <f t="shared" si="5"/>
        <v>732</v>
      </c>
      <c r="G41" s="44">
        <f t="shared" si="6"/>
        <v>655</v>
      </c>
      <c r="H41" s="44">
        <f t="shared" si="7"/>
        <v>598</v>
      </c>
      <c r="I41" s="44">
        <f t="shared" si="8"/>
        <v>553</v>
      </c>
      <c r="J41" s="44">
        <f t="shared" si="9"/>
        <v>517</v>
      </c>
      <c r="K41" s="45">
        <v>38000</v>
      </c>
    </row>
    <row r="42" spans="1:11">
      <c r="A42" s="44">
        <f t="shared" si="0"/>
        <v>3514</v>
      </c>
      <c r="B42" s="44">
        <f t="shared" si="1"/>
        <v>1857</v>
      </c>
      <c r="C42" s="44">
        <f t="shared" si="2"/>
        <v>1304</v>
      </c>
      <c r="D42" s="44">
        <f t="shared" si="3"/>
        <v>1028</v>
      </c>
      <c r="E42" s="44">
        <f t="shared" si="4"/>
        <v>862</v>
      </c>
      <c r="F42" s="44">
        <f t="shared" si="5"/>
        <v>752</v>
      </c>
      <c r="G42" s="44">
        <f t="shared" si="6"/>
        <v>673</v>
      </c>
      <c r="H42" s="44">
        <f t="shared" si="7"/>
        <v>613</v>
      </c>
      <c r="I42" s="44">
        <f t="shared" si="8"/>
        <v>567</v>
      </c>
      <c r="J42" s="44">
        <f t="shared" si="9"/>
        <v>531</v>
      </c>
      <c r="K42" s="45">
        <v>39000</v>
      </c>
    </row>
    <row r="43" spans="1:11">
      <c r="A43" s="44">
        <f t="shared" si="0"/>
        <v>3604</v>
      </c>
      <c r="B43" s="44">
        <f t="shared" si="1"/>
        <v>1904</v>
      </c>
      <c r="C43" s="44">
        <f t="shared" si="2"/>
        <v>1337</v>
      </c>
      <c r="D43" s="44">
        <f t="shared" si="3"/>
        <v>1054</v>
      </c>
      <c r="E43" s="44">
        <f t="shared" si="4"/>
        <v>884</v>
      </c>
      <c r="F43" s="44">
        <f t="shared" si="5"/>
        <v>771</v>
      </c>
      <c r="G43" s="44">
        <f t="shared" si="6"/>
        <v>690</v>
      </c>
      <c r="H43" s="44">
        <f t="shared" si="7"/>
        <v>629</v>
      </c>
      <c r="I43" s="44">
        <f t="shared" si="8"/>
        <v>582</v>
      </c>
      <c r="J43" s="44">
        <f t="shared" si="9"/>
        <v>544</v>
      </c>
      <c r="K43" s="45">
        <v>40000</v>
      </c>
    </row>
    <row r="44" spans="1:11">
      <c r="A44" s="44">
        <f t="shared" si="0"/>
        <v>3694</v>
      </c>
      <c r="B44" s="44">
        <f t="shared" si="1"/>
        <v>1952</v>
      </c>
      <c r="C44" s="44">
        <f t="shared" si="2"/>
        <v>1371</v>
      </c>
      <c r="D44" s="44">
        <f t="shared" si="3"/>
        <v>1081</v>
      </c>
      <c r="E44" s="44">
        <f t="shared" si="4"/>
        <v>906</v>
      </c>
      <c r="F44" s="44">
        <f t="shared" si="5"/>
        <v>790</v>
      </c>
      <c r="G44" s="44">
        <f t="shared" si="6"/>
        <v>707</v>
      </c>
      <c r="H44" s="44">
        <f t="shared" si="7"/>
        <v>645</v>
      </c>
      <c r="I44" s="44">
        <f t="shared" si="8"/>
        <v>596</v>
      </c>
      <c r="J44" s="44">
        <f t="shared" si="9"/>
        <v>558</v>
      </c>
      <c r="K44" s="45">
        <v>41000</v>
      </c>
    </row>
    <row r="45" spans="1:11">
      <c r="A45" s="44">
        <f t="shared" si="0"/>
        <v>3784</v>
      </c>
      <c r="B45" s="44">
        <f t="shared" si="1"/>
        <v>1999</v>
      </c>
      <c r="C45" s="44">
        <f t="shared" si="2"/>
        <v>1404</v>
      </c>
      <c r="D45" s="44">
        <f t="shared" si="3"/>
        <v>1107</v>
      </c>
      <c r="E45" s="44">
        <f t="shared" si="4"/>
        <v>928</v>
      </c>
      <c r="F45" s="44">
        <f t="shared" si="5"/>
        <v>809</v>
      </c>
      <c r="G45" s="44">
        <f t="shared" si="6"/>
        <v>724</v>
      </c>
      <c r="H45" s="44">
        <f t="shared" si="7"/>
        <v>661</v>
      </c>
      <c r="I45" s="44">
        <f t="shared" si="8"/>
        <v>611</v>
      </c>
      <c r="J45" s="44">
        <f t="shared" si="9"/>
        <v>571</v>
      </c>
      <c r="K45" s="45">
        <v>42000</v>
      </c>
    </row>
    <row r="46" spans="1:11">
      <c r="A46" s="44">
        <f t="shared" si="0"/>
        <v>3874</v>
      </c>
      <c r="B46" s="44">
        <f t="shared" si="1"/>
        <v>2047</v>
      </c>
      <c r="C46" s="44">
        <f t="shared" si="2"/>
        <v>1438</v>
      </c>
      <c r="D46" s="44">
        <f t="shared" si="3"/>
        <v>1133</v>
      </c>
      <c r="E46" s="44">
        <f t="shared" si="4"/>
        <v>950</v>
      </c>
      <c r="F46" s="44">
        <f t="shared" si="5"/>
        <v>829</v>
      </c>
      <c r="G46" s="44">
        <f t="shared" si="6"/>
        <v>742</v>
      </c>
      <c r="H46" s="44">
        <f t="shared" si="7"/>
        <v>676</v>
      </c>
      <c r="I46" s="44">
        <f t="shared" si="8"/>
        <v>626</v>
      </c>
      <c r="J46" s="44">
        <f t="shared" si="9"/>
        <v>585</v>
      </c>
      <c r="K46" s="45">
        <v>43000</v>
      </c>
    </row>
    <row r="47" spans="1:11">
      <c r="A47" s="44">
        <f t="shared" si="0"/>
        <v>3965</v>
      </c>
      <c r="B47" s="44">
        <f t="shared" si="1"/>
        <v>2095</v>
      </c>
      <c r="C47" s="44">
        <f t="shared" si="2"/>
        <v>1471</v>
      </c>
      <c r="D47" s="44">
        <f t="shared" si="3"/>
        <v>1160</v>
      </c>
      <c r="E47" s="44">
        <f t="shared" si="4"/>
        <v>973</v>
      </c>
      <c r="F47" s="44">
        <f t="shared" si="5"/>
        <v>848</v>
      </c>
      <c r="G47" s="44">
        <f t="shared" si="6"/>
        <v>759</v>
      </c>
      <c r="H47" s="44">
        <f t="shared" si="7"/>
        <v>692</v>
      </c>
      <c r="I47" s="44">
        <f t="shared" si="8"/>
        <v>640</v>
      </c>
      <c r="J47" s="44">
        <f t="shared" si="9"/>
        <v>599</v>
      </c>
      <c r="K47" s="45">
        <v>44000</v>
      </c>
    </row>
    <row r="48" spans="1:11">
      <c r="A48" s="44">
        <f t="shared" si="0"/>
        <v>4055</v>
      </c>
      <c r="B48" s="44">
        <f t="shared" si="1"/>
        <v>2142</v>
      </c>
      <c r="C48" s="44">
        <f t="shared" si="2"/>
        <v>1505</v>
      </c>
      <c r="D48" s="44">
        <f t="shared" si="3"/>
        <v>1186</v>
      </c>
      <c r="E48" s="44">
        <f t="shared" si="4"/>
        <v>995</v>
      </c>
      <c r="F48" s="44">
        <f t="shared" si="5"/>
        <v>867</v>
      </c>
      <c r="G48" s="44">
        <f t="shared" si="6"/>
        <v>776</v>
      </c>
      <c r="H48" s="44">
        <f t="shared" si="7"/>
        <v>708</v>
      </c>
      <c r="I48" s="44">
        <f t="shared" si="8"/>
        <v>655</v>
      </c>
      <c r="J48" s="44">
        <f t="shared" si="9"/>
        <v>612</v>
      </c>
      <c r="K48" s="45">
        <v>45000</v>
      </c>
    </row>
    <row r="49" spans="1:11">
      <c r="A49" s="44">
        <f t="shared" si="0"/>
        <v>4145</v>
      </c>
      <c r="B49" s="44">
        <f t="shared" si="1"/>
        <v>2190</v>
      </c>
      <c r="C49" s="44">
        <f t="shared" si="2"/>
        <v>1538</v>
      </c>
      <c r="D49" s="44">
        <f t="shared" si="3"/>
        <v>1212</v>
      </c>
      <c r="E49" s="44">
        <f t="shared" si="4"/>
        <v>1017</v>
      </c>
      <c r="F49" s="44">
        <f t="shared" si="5"/>
        <v>886</v>
      </c>
      <c r="G49" s="44">
        <f t="shared" si="6"/>
        <v>793</v>
      </c>
      <c r="H49" s="44">
        <f t="shared" si="7"/>
        <v>723</v>
      </c>
      <c r="I49" s="44">
        <f t="shared" si="8"/>
        <v>669</v>
      </c>
      <c r="J49" s="44">
        <f t="shared" si="9"/>
        <v>626</v>
      </c>
      <c r="K49" s="45">
        <v>46000</v>
      </c>
    </row>
    <row r="50" spans="1:11">
      <c r="A50" s="44">
        <f t="shared" si="0"/>
        <v>4235</v>
      </c>
      <c r="B50" s="44">
        <f t="shared" si="1"/>
        <v>2237</v>
      </c>
      <c r="C50" s="44">
        <f t="shared" si="2"/>
        <v>1571</v>
      </c>
      <c r="D50" s="44">
        <f t="shared" si="3"/>
        <v>1239</v>
      </c>
      <c r="E50" s="44">
        <f t="shared" si="4"/>
        <v>1039</v>
      </c>
      <c r="F50" s="44">
        <f t="shared" si="5"/>
        <v>906</v>
      </c>
      <c r="G50" s="44">
        <f t="shared" si="6"/>
        <v>811</v>
      </c>
      <c r="H50" s="44">
        <f t="shared" si="7"/>
        <v>739</v>
      </c>
      <c r="I50" s="44">
        <f t="shared" si="8"/>
        <v>684</v>
      </c>
      <c r="J50" s="44">
        <f t="shared" si="9"/>
        <v>639</v>
      </c>
      <c r="K50" s="45">
        <v>47000</v>
      </c>
    </row>
    <row r="51" spans="1:11">
      <c r="A51" s="44">
        <f t="shared" si="0"/>
        <v>4325</v>
      </c>
      <c r="B51" s="44">
        <f t="shared" si="1"/>
        <v>2285</v>
      </c>
      <c r="C51" s="44">
        <f t="shared" si="2"/>
        <v>1605</v>
      </c>
      <c r="D51" s="44">
        <f t="shared" si="3"/>
        <v>1265</v>
      </c>
      <c r="E51" s="44">
        <f t="shared" si="4"/>
        <v>1061</v>
      </c>
      <c r="F51" s="44">
        <f t="shared" si="5"/>
        <v>925</v>
      </c>
      <c r="G51" s="44">
        <f t="shared" si="6"/>
        <v>828</v>
      </c>
      <c r="H51" s="44">
        <f t="shared" si="7"/>
        <v>755</v>
      </c>
      <c r="I51" s="44">
        <f t="shared" si="8"/>
        <v>698</v>
      </c>
      <c r="J51" s="44">
        <f t="shared" si="9"/>
        <v>653</v>
      </c>
      <c r="K51" s="45">
        <v>48000</v>
      </c>
    </row>
    <row r="52" spans="1:11">
      <c r="A52" s="44">
        <f t="shared" si="0"/>
        <v>4415</v>
      </c>
      <c r="B52" s="44">
        <f t="shared" si="1"/>
        <v>2332</v>
      </c>
      <c r="C52" s="44">
        <f t="shared" si="2"/>
        <v>1638</v>
      </c>
      <c r="D52" s="44">
        <f t="shared" si="3"/>
        <v>1291</v>
      </c>
      <c r="E52" s="44">
        <f t="shared" si="4"/>
        <v>1083</v>
      </c>
      <c r="F52" s="44">
        <f t="shared" si="5"/>
        <v>944</v>
      </c>
      <c r="G52" s="44">
        <f t="shared" si="6"/>
        <v>845</v>
      </c>
      <c r="H52" s="44">
        <f t="shared" si="7"/>
        <v>771</v>
      </c>
      <c r="I52" s="44">
        <f t="shared" si="8"/>
        <v>713</v>
      </c>
      <c r="J52" s="44">
        <f t="shared" si="9"/>
        <v>666</v>
      </c>
      <c r="K52" s="45">
        <v>49000</v>
      </c>
    </row>
    <row r="53" spans="1:11">
      <c r="A53" s="44">
        <f t="shared" si="0"/>
        <v>4505</v>
      </c>
      <c r="B53" s="44">
        <f t="shared" si="1"/>
        <v>2380</v>
      </c>
      <c r="C53" s="44">
        <f t="shared" si="2"/>
        <v>1672</v>
      </c>
      <c r="D53" s="44">
        <f t="shared" si="3"/>
        <v>1318</v>
      </c>
      <c r="E53" s="44">
        <f t="shared" si="4"/>
        <v>1105</v>
      </c>
      <c r="F53" s="44">
        <f t="shared" si="5"/>
        <v>963</v>
      </c>
      <c r="G53" s="44">
        <f t="shared" si="6"/>
        <v>862</v>
      </c>
      <c r="H53" s="44">
        <f t="shared" si="7"/>
        <v>786</v>
      </c>
      <c r="I53" s="44">
        <f t="shared" si="8"/>
        <v>727</v>
      </c>
      <c r="J53" s="44">
        <f t="shared" si="9"/>
        <v>680</v>
      </c>
      <c r="K53" s="45">
        <v>50000</v>
      </c>
    </row>
    <row r="54" spans="1:11">
      <c r="A54" s="44">
        <f t="shared" si="0"/>
        <v>4595</v>
      </c>
      <c r="B54" s="44">
        <f t="shared" si="1"/>
        <v>2428</v>
      </c>
      <c r="C54" s="44">
        <f t="shared" si="2"/>
        <v>1705</v>
      </c>
      <c r="D54" s="44">
        <f t="shared" si="3"/>
        <v>1344</v>
      </c>
      <c r="E54" s="44">
        <f t="shared" si="4"/>
        <v>1127</v>
      </c>
      <c r="F54" s="44">
        <f t="shared" si="5"/>
        <v>983</v>
      </c>
      <c r="G54" s="44">
        <f t="shared" si="6"/>
        <v>879</v>
      </c>
      <c r="H54" s="44">
        <f t="shared" si="7"/>
        <v>802</v>
      </c>
      <c r="I54" s="44">
        <f t="shared" si="8"/>
        <v>742</v>
      </c>
      <c r="J54" s="44">
        <f t="shared" si="9"/>
        <v>694</v>
      </c>
      <c r="K54" s="45">
        <v>51000</v>
      </c>
    </row>
    <row r="55" spans="1:11">
      <c r="A55" s="44">
        <f t="shared" si="0"/>
        <v>4685</v>
      </c>
      <c r="B55" s="44">
        <f t="shared" si="1"/>
        <v>2475</v>
      </c>
      <c r="C55" s="44">
        <f t="shared" si="2"/>
        <v>1739</v>
      </c>
      <c r="D55" s="44">
        <f t="shared" si="3"/>
        <v>1370</v>
      </c>
      <c r="E55" s="44">
        <f t="shared" si="4"/>
        <v>1149</v>
      </c>
      <c r="F55" s="44">
        <f t="shared" si="5"/>
        <v>1002</v>
      </c>
      <c r="G55" s="44">
        <f t="shared" si="6"/>
        <v>897</v>
      </c>
      <c r="H55" s="44">
        <f t="shared" si="7"/>
        <v>818</v>
      </c>
      <c r="I55" s="44">
        <f t="shared" si="8"/>
        <v>756</v>
      </c>
      <c r="J55" s="44">
        <f t="shared" si="9"/>
        <v>707</v>
      </c>
      <c r="K55" s="45">
        <v>52000</v>
      </c>
    </row>
    <row r="56" spans="1:11">
      <c r="A56" s="44">
        <f t="shared" si="0"/>
        <v>4775</v>
      </c>
      <c r="B56" s="44">
        <f t="shared" si="1"/>
        <v>2523</v>
      </c>
      <c r="C56" s="44">
        <f t="shared" si="2"/>
        <v>1772</v>
      </c>
      <c r="D56" s="44">
        <f t="shared" si="3"/>
        <v>1397</v>
      </c>
      <c r="E56" s="44">
        <f t="shared" si="4"/>
        <v>1171</v>
      </c>
      <c r="F56" s="44">
        <f t="shared" si="5"/>
        <v>1021</v>
      </c>
      <c r="G56" s="44">
        <f t="shared" si="6"/>
        <v>914</v>
      </c>
      <c r="H56" s="44">
        <f t="shared" si="7"/>
        <v>833</v>
      </c>
      <c r="I56" s="44">
        <f t="shared" si="8"/>
        <v>771</v>
      </c>
      <c r="J56" s="44">
        <f t="shared" si="9"/>
        <v>721</v>
      </c>
      <c r="K56" s="45">
        <v>53000</v>
      </c>
    </row>
    <row r="57" spans="1:11">
      <c r="A57" s="44">
        <f t="shared" si="0"/>
        <v>4865</v>
      </c>
      <c r="B57" s="44">
        <f t="shared" si="1"/>
        <v>2570</v>
      </c>
      <c r="C57" s="44">
        <f t="shared" si="2"/>
        <v>1805</v>
      </c>
      <c r="D57" s="44">
        <f t="shared" si="3"/>
        <v>1423</v>
      </c>
      <c r="E57" s="44">
        <f t="shared" si="4"/>
        <v>1193</v>
      </c>
      <c r="F57" s="44">
        <f t="shared" si="5"/>
        <v>1040</v>
      </c>
      <c r="G57" s="44">
        <f t="shared" si="6"/>
        <v>931</v>
      </c>
      <c r="H57" s="44">
        <f t="shared" si="7"/>
        <v>849</v>
      </c>
      <c r="I57" s="44">
        <f t="shared" si="8"/>
        <v>785</v>
      </c>
      <c r="J57" s="44">
        <f t="shared" si="9"/>
        <v>734</v>
      </c>
      <c r="K57" s="45">
        <v>54000</v>
      </c>
    </row>
    <row r="58" spans="1:11">
      <c r="A58" s="44">
        <f t="shared" si="0"/>
        <v>4956</v>
      </c>
      <c r="B58" s="44">
        <f t="shared" si="1"/>
        <v>2618</v>
      </c>
      <c r="C58" s="44">
        <f t="shared" si="2"/>
        <v>1839</v>
      </c>
      <c r="D58" s="44">
        <f t="shared" si="3"/>
        <v>1449</v>
      </c>
      <c r="E58" s="44">
        <f t="shared" si="4"/>
        <v>1216</v>
      </c>
      <c r="F58" s="44">
        <f t="shared" si="5"/>
        <v>1060</v>
      </c>
      <c r="G58" s="44">
        <f t="shared" si="6"/>
        <v>948</v>
      </c>
      <c r="H58" s="44">
        <f t="shared" si="7"/>
        <v>865</v>
      </c>
      <c r="I58" s="44">
        <f t="shared" si="8"/>
        <v>800</v>
      </c>
      <c r="J58" s="44">
        <f t="shared" si="9"/>
        <v>748</v>
      </c>
      <c r="K58" s="45">
        <v>55000</v>
      </c>
    </row>
    <row r="59" spans="1:11">
      <c r="A59" s="44">
        <f t="shared" si="0"/>
        <v>5046</v>
      </c>
      <c r="B59" s="44">
        <f t="shared" si="1"/>
        <v>2666</v>
      </c>
      <c r="C59" s="44">
        <f t="shared" si="2"/>
        <v>1872</v>
      </c>
      <c r="D59" s="44">
        <f t="shared" si="3"/>
        <v>1476</v>
      </c>
      <c r="E59" s="44">
        <f t="shared" si="4"/>
        <v>1238</v>
      </c>
      <c r="F59" s="44">
        <f t="shared" si="5"/>
        <v>1079</v>
      </c>
      <c r="G59" s="44">
        <f t="shared" si="6"/>
        <v>966</v>
      </c>
      <c r="H59" s="44">
        <f t="shared" si="7"/>
        <v>881</v>
      </c>
      <c r="I59" s="44">
        <f t="shared" si="8"/>
        <v>815</v>
      </c>
      <c r="J59" s="44">
        <f t="shared" si="9"/>
        <v>762</v>
      </c>
      <c r="K59" s="45">
        <v>56000</v>
      </c>
    </row>
    <row r="60" spans="1:11">
      <c r="A60" s="44">
        <f t="shared" si="0"/>
        <v>5136</v>
      </c>
      <c r="B60" s="44">
        <f t="shared" si="1"/>
        <v>2713</v>
      </c>
      <c r="C60" s="44">
        <f t="shared" si="2"/>
        <v>1906</v>
      </c>
      <c r="D60" s="44">
        <f t="shared" si="3"/>
        <v>1502</v>
      </c>
      <c r="E60" s="44">
        <f t="shared" si="4"/>
        <v>1260</v>
      </c>
      <c r="F60" s="44">
        <f t="shared" si="5"/>
        <v>1098</v>
      </c>
      <c r="G60" s="44">
        <f t="shared" si="6"/>
        <v>983</v>
      </c>
      <c r="H60" s="44">
        <f t="shared" si="7"/>
        <v>896</v>
      </c>
      <c r="I60" s="44">
        <f t="shared" si="8"/>
        <v>829</v>
      </c>
      <c r="J60" s="44">
        <f t="shared" si="9"/>
        <v>775</v>
      </c>
      <c r="K60" s="45">
        <v>57000</v>
      </c>
    </row>
    <row r="61" spans="1:11">
      <c r="A61" s="44">
        <f t="shared" si="0"/>
        <v>5226</v>
      </c>
      <c r="B61" s="44">
        <f t="shared" si="1"/>
        <v>2761</v>
      </c>
      <c r="C61" s="44">
        <f t="shared" si="2"/>
        <v>1939</v>
      </c>
      <c r="D61" s="44">
        <f t="shared" si="3"/>
        <v>1528</v>
      </c>
      <c r="E61" s="44">
        <f t="shared" si="4"/>
        <v>1282</v>
      </c>
      <c r="F61" s="44">
        <f t="shared" si="5"/>
        <v>1117</v>
      </c>
      <c r="G61" s="44">
        <f t="shared" si="6"/>
        <v>1000</v>
      </c>
      <c r="H61" s="44">
        <f t="shared" si="7"/>
        <v>912</v>
      </c>
      <c r="I61" s="44">
        <f t="shared" si="8"/>
        <v>844</v>
      </c>
      <c r="J61" s="44">
        <f t="shared" si="9"/>
        <v>789</v>
      </c>
      <c r="K61" s="45">
        <v>58000</v>
      </c>
    </row>
    <row r="62" spans="1:11">
      <c r="A62" s="44">
        <f t="shared" si="0"/>
        <v>5316</v>
      </c>
      <c r="B62" s="44">
        <f t="shared" si="1"/>
        <v>2808</v>
      </c>
      <c r="C62" s="44">
        <f t="shared" si="2"/>
        <v>1973</v>
      </c>
      <c r="D62" s="44">
        <f t="shared" si="3"/>
        <v>1555</v>
      </c>
      <c r="E62" s="44">
        <f t="shared" si="4"/>
        <v>1304</v>
      </c>
      <c r="F62" s="44">
        <f t="shared" si="5"/>
        <v>1137</v>
      </c>
      <c r="G62" s="44">
        <f t="shared" si="6"/>
        <v>1017</v>
      </c>
      <c r="H62" s="44">
        <f t="shared" si="7"/>
        <v>928</v>
      </c>
      <c r="I62" s="44">
        <f t="shared" si="8"/>
        <v>858</v>
      </c>
      <c r="J62" s="44">
        <f t="shared" si="9"/>
        <v>802</v>
      </c>
      <c r="K62" s="45">
        <v>59000</v>
      </c>
    </row>
    <row r="63" spans="1:11">
      <c r="A63" s="44">
        <f t="shared" si="0"/>
        <v>5406</v>
      </c>
      <c r="B63" s="44">
        <f t="shared" si="1"/>
        <v>2856</v>
      </c>
      <c r="C63" s="44">
        <f t="shared" si="2"/>
        <v>2006</v>
      </c>
      <c r="D63" s="44">
        <f t="shared" si="3"/>
        <v>1581</v>
      </c>
      <c r="E63" s="44">
        <f t="shared" si="4"/>
        <v>1326</v>
      </c>
      <c r="F63" s="44">
        <f t="shared" si="5"/>
        <v>1156</v>
      </c>
      <c r="G63" s="44">
        <f t="shared" si="6"/>
        <v>1035</v>
      </c>
      <c r="H63" s="44">
        <f t="shared" si="7"/>
        <v>943</v>
      </c>
      <c r="I63" s="44">
        <f t="shared" si="8"/>
        <v>873</v>
      </c>
      <c r="J63" s="44">
        <f t="shared" si="9"/>
        <v>816</v>
      </c>
      <c r="K63" s="45">
        <v>60000</v>
      </c>
    </row>
    <row r="64" spans="1:11">
      <c r="A64" s="44">
        <f t="shared" si="0"/>
        <v>5496</v>
      </c>
      <c r="B64" s="44">
        <f t="shared" si="1"/>
        <v>2904</v>
      </c>
      <c r="C64" s="44">
        <f t="shared" si="2"/>
        <v>2039</v>
      </c>
      <c r="D64" s="44">
        <f t="shared" si="3"/>
        <v>1607</v>
      </c>
      <c r="E64" s="44">
        <f t="shared" si="4"/>
        <v>1348</v>
      </c>
      <c r="F64" s="44">
        <f t="shared" si="5"/>
        <v>1175</v>
      </c>
      <c r="G64" s="44">
        <f t="shared" si="6"/>
        <v>1052</v>
      </c>
      <c r="H64" s="44">
        <f t="shared" si="7"/>
        <v>959</v>
      </c>
      <c r="I64" s="44">
        <f t="shared" si="8"/>
        <v>887</v>
      </c>
      <c r="J64" s="44">
        <f t="shared" si="9"/>
        <v>830</v>
      </c>
      <c r="K64" s="45">
        <v>61000</v>
      </c>
    </row>
    <row r="65" spans="1:11">
      <c r="A65" s="44">
        <f t="shared" si="0"/>
        <v>5586</v>
      </c>
      <c r="B65" s="44">
        <f t="shared" si="1"/>
        <v>2951</v>
      </c>
      <c r="C65" s="44">
        <f t="shared" si="2"/>
        <v>2073</v>
      </c>
      <c r="D65" s="44">
        <f t="shared" si="3"/>
        <v>1634</v>
      </c>
      <c r="E65" s="44">
        <f t="shared" si="4"/>
        <v>1370</v>
      </c>
      <c r="F65" s="44">
        <f t="shared" si="5"/>
        <v>1195</v>
      </c>
      <c r="G65" s="44">
        <f t="shared" si="6"/>
        <v>1069</v>
      </c>
      <c r="H65" s="44">
        <f t="shared" si="7"/>
        <v>975</v>
      </c>
      <c r="I65" s="44">
        <f t="shared" si="8"/>
        <v>902</v>
      </c>
      <c r="J65" s="44">
        <f t="shared" si="9"/>
        <v>843</v>
      </c>
      <c r="K65" s="45">
        <v>62000</v>
      </c>
    </row>
    <row r="66" spans="1:11">
      <c r="A66" s="44">
        <f t="shared" si="0"/>
        <v>5676</v>
      </c>
      <c r="B66" s="44">
        <f t="shared" si="1"/>
        <v>2999</v>
      </c>
      <c r="C66" s="44">
        <f t="shared" si="2"/>
        <v>2106</v>
      </c>
      <c r="D66" s="44">
        <f t="shared" si="3"/>
        <v>1660</v>
      </c>
      <c r="E66" s="44">
        <f t="shared" si="4"/>
        <v>1392</v>
      </c>
      <c r="F66" s="44">
        <f t="shared" si="5"/>
        <v>1214</v>
      </c>
      <c r="G66" s="44">
        <f t="shared" si="6"/>
        <v>1086</v>
      </c>
      <c r="H66" s="44">
        <f t="shared" si="7"/>
        <v>991</v>
      </c>
      <c r="I66" s="44">
        <f t="shared" si="8"/>
        <v>916</v>
      </c>
      <c r="J66" s="44">
        <f t="shared" si="9"/>
        <v>857</v>
      </c>
      <c r="K66" s="45">
        <v>63000</v>
      </c>
    </row>
    <row r="67" spans="1:11">
      <c r="A67" s="44">
        <f t="shared" si="0"/>
        <v>5766</v>
      </c>
      <c r="B67" s="44">
        <f t="shared" si="1"/>
        <v>3046</v>
      </c>
      <c r="C67" s="44">
        <f t="shared" si="2"/>
        <v>2140</v>
      </c>
      <c r="D67" s="44">
        <f t="shared" si="3"/>
        <v>1686</v>
      </c>
      <c r="E67" s="44">
        <f t="shared" si="4"/>
        <v>1414</v>
      </c>
      <c r="F67" s="44">
        <f t="shared" si="5"/>
        <v>1233</v>
      </c>
      <c r="G67" s="44">
        <f t="shared" si="6"/>
        <v>1103</v>
      </c>
      <c r="H67" s="44">
        <f t="shared" si="7"/>
        <v>1006</v>
      </c>
      <c r="I67" s="44">
        <f t="shared" si="8"/>
        <v>931</v>
      </c>
      <c r="J67" s="44">
        <f t="shared" si="9"/>
        <v>870</v>
      </c>
      <c r="K67" s="45">
        <v>64000</v>
      </c>
    </row>
    <row r="68" spans="1:11">
      <c r="A68" s="44">
        <f t="shared" si="0"/>
        <v>5856</v>
      </c>
      <c r="B68" s="44">
        <f t="shared" si="1"/>
        <v>3094</v>
      </c>
      <c r="C68" s="44">
        <f t="shared" si="2"/>
        <v>2173</v>
      </c>
      <c r="D68" s="44">
        <f t="shared" si="3"/>
        <v>1713</v>
      </c>
      <c r="E68" s="44">
        <f t="shared" si="4"/>
        <v>1436</v>
      </c>
      <c r="F68" s="44">
        <f t="shared" si="5"/>
        <v>1252</v>
      </c>
      <c r="G68" s="44">
        <f t="shared" si="6"/>
        <v>1121</v>
      </c>
      <c r="H68" s="44">
        <f t="shared" si="7"/>
        <v>1022</v>
      </c>
      <c r="I68" s="44">
        <f t="shared" si="8"/>
        <v>945</v>
      </c>
      <c r="J68" s="44">
        <f t="shared" si="9"/>
        <v>884</v>
      </c>
      <c r="K68" s="45">
        <v>65000</v>
      </c>
    </row>
    <row r="69" spans="1:11">
      <c r="A69" s="44">
        <f t="shared" ref="A69:A132" si="10">ROUNDUP((((K69+(K69*$A$2*$A$3))/($A$3*12))*1.02),0)</f>
        <v>5947</v>
      </c>
      <c r="B69" s="44">
        <f t="shared" ref="B69:B132" si="11">ROUNDUP((((K69+(K69*$B$2*$B$3))/($B$3*12))*1.02),0)</f>
        <v>3142</v>
      </c>
      <c r="C69" s="44">
        <f t="shared" ref="C69:C132" si="12">ROUNDUP((((K69+(K69*$C$2*$C$3))/($C$3*12))*1.02),0)</f>
        <v>2207</v>
      </c>
      <c r="D69" s="44">
        <f t="shared" ref="D69:D132" si="13">ROUNDUP((((K69+(K69*$D$2*$D$3))/($D$3*12))*1.02),0)</f>
        <v>1739</v>
      </c>
      <c r="E69" s="44">
        <f t="shared" ref="E69:E132" si="14">ROUNDUP((((K69+(K69*$E$2*$E$3))/($E$3*12))*1.02),0)</f>
        <v>1459</v>
      </c>
      <c r="F69" s="44">
        <f t="shared" ref="F69:F132" si="15">ROUNDUP((((K69+(K69*$F$2*$F$3))/($F$3*12))*1.02),0)</f>
        <v>1272</v>
      </c>
      <c r="G69" s="44">
        <f t="shared" ref="G69:G132" si="16">ROUNDUP((((K69+(K69*$G$2*$G$3))/($G$3*12))*1.02),0)</f>
        <v>1138</v>
      </c>
      <c r="H69" s="44">
        <f t="shared" ref="H69:H132" si="17">ROUNDUP((((K69+(K69*$H$2*$H$3))/($H$3*12))*1.02),0)</f>
        <v>1038</v>
      </c>
      <c r="I69" s="44">
        <f t="shared" ref="I69:I132" si="18">ROUNDUP((((K69+(K69*$I$2*$I$3))/($I$3*12))*1.02),0)</f>
        <v>960</v>
      </c>
      <c r="J69" s="44">
        <f t="shared" ref="J69:J132" si="19">ROUNDUP((((K69+(K69*$J$2*$J$3))/($J$3*12))*1.02),0)</f>
        <v>898</v>
      </c>
      <c r="K69" s="45">
        <v>66000</v>
      </c>
    </row>
    <row r="70" spans="1:11">
      <c r="A70" s="44">
        <f t="shared" si="10"/>
        <v>6037</v>
      </c>
      <c r="B70" s="44">
        <f t="shared" si="11"/>
        <v>3189</v>
      </c>
      <c r="C70" s="44">
        <f t="shared" si="12"/>
        <v>2240</v>
      </c>
      <c r="D70" s="44">
        <f t="shared" si="13"/>
        <v>1765</v>
      </c>
      <c r="E70" s="44">
        <f t="shared" si="14"/>
        <v>1481</v>
      </c>
      <c r="F70" s="44">
        <f t="shared" si="15"/>
        <v>1291</v>
      </c>
      <c r="G70" s="44">
        <f t="shared" si="16"/>
        <v>1155</v>
      </c>
      <c r="H70" s="44">
        <f t="shared" si="17"/>
        <v>1054</v>
      </c>
      <c r="I70" s="44">
        <f t="shared" si="18"/>
        <v>974</v>
      </c>
      <c r="J70" s="44">
        <f t="shared" si="19"/>
        <v>911</v>
      </c>
      <c r="K70" s="45">
        <v>67000</v>
      </c>
    </row>
    <row r="71" spans="1:11">
      <c r="A71" s="44">
        <f t="shared" si="10"/>
        <v>6127</v>
      </c>
      <c r="B71" s="44">
        <f t="shared" si="11"/>
        <v>3237</v>
      </c>
      <c r="C71" s="44">
        <f t="shared" si="12"/>
        <v>2273</v>
      </c>
      <c r="D71" s="44">
        <f t="shared" si="13"/>
        <v>1792</v>
      </c>
      <c r="E71" s="44">
        <f t="shared" si="14"/>
        <v>1503</v>
      </c>
      <c r="F71" s="44">
        <f t="shared" si="15"/>
        <v>1310</v>
      </c>
      <c r="G71" s="44">
        <f t="shared" si="16"/>
        <v>1172</v>
      </c>
      <c r="H71" s="44">
        <f t="shared" si="17"/>
        <v>1069</v>
      </c>
      <c r="I71" s="44">
        <f t="shared" si="18"/>
        <v>989</v>
      </c>
      <c r="J71" s="44">
        <f t="shared" si="19"/>
        <v>925</v>
      </c>
      <c r="K71" s="45">
        <v>68000</v>
      </c>
    </row>
    <row r="72" spans="1:11">
      <c r="A72" s="44">
        <f t="shared" si="10"/>
        <v>6217</v>
      </c>
      <c r="B72" s="44">
        <f t="shared" si="11"/>
        <v>3284</v>
      </c>
      <c r="C72" s="44">
        <f t="shared" si="12"/>
        <v>2307</v>
      </c>
      <c r="D72" s="44">
        <f t="shared" si="13"/>
        <v>1818</v>
      </c>
      <c r="E72" s="44">
        <f t="shared" si="14"/>
        <v>1525</v>
      </c>
      <c r="F72" s="44">
        <f t="shared" si="15"/>
        <v>1329</v>
      </c>
      <c r="G72" s="44">
        <f t="shared" si="16"/>
        <v>1190</v>
      </c>
      <c r="H72" s="44">
        <f t="shared" si="17"/>
        <v>1085</v>
      </c>
      <c r="I72" s="44">
        <f t="shared" si="18"/>
        <v>1003</v>
      </c>
      <c r="J72" s="44">
        <f t="shared" si="19"/>
        <v>938</v>
      </c>
      <c r="K72" s="45">
        <v>69000</v>
      </c>
    </row>
    <row r="73" spans="1:11">
      <c r="A73" s="44">
        <f t="shared" si="10"/>
        <v>6307</v>
      </c>
      <c r="B73" s="44">
        <f t="shared" si="11"/>
        <v>3332</v>
      </c>
      <c r="C73" s="44">
        <f t="shared" si="12"/>
        <v>2340</v>
      </c>
      <c r="D73" s="44">
        <f t="shared" si="13"/>
        <v>1844</v>
      </c>
      <c r="E73" s="44">
        <f t="shared" si="14"/>
        <v>1547</v>
      </c>
      <c r="F73" s="44">
        <f t="shared" si="15"/>
        <v>1349</v>
      </c>
      <c r="G73" s="44">
        <f t="shared" si="16"/>
        <v>1207</v>
      </c>
      <c r="H73" s="44">
        <f t="shared" si="17"/>
        <v>1101</v>
      </c>
      <c r="I73" s="44">
        <f t="shared" si="18"/>
        <v>1018</v>
      </c>
      <c r="J73" s="44">
        <f t="shared" si="19"/>
        <v>952</v>
      </c>
      <c r="K73" s="45">
        <v>70000</v>
      </c>
    </row>
    <row r="74" spans="1:11">
      <c r="A74" s="44">
        <f t="shared" si="10"/>
        <v>6397</v>
      </c>
      <c r="B74" s="44">
        <f t="shared" si="11"/>
        <v>3379</v>
      </c>
      <c r="C74" s="44">
        <f t="shared" si="12"/>
        <v>2374</v>
      </c>
      <c r="D74" s="44">
        <f t="shared" si="13"/>
        <v>1871</v>
      </c>
      <c r="E74" s="44">
        <f t="shared" si="14"/>
        <v>1569</v>
      </c>
      <c r="F74" s="44">
        <f t="shared" si="15"/>
        <v>1368</v>
      </c>
      <c r="G74" s="44">
        <f t="shared" si="16"/>
        <v>1224</v>
      </c>
      <c r="H74" s="44">
        <f t="shared" si="17"/>
        <v>1116</v>
      </c>
      <c r="I74" s="44">
        <f t="shared" si="18"/>
        <v>1033</v>
      </c>
      <c r="J74" s="44">
        <f t="shared" si="19"/>
        <v>965</v>
      </c>
      <c r="K74" s="45">
        <v>71000</v>
      </c>
    </row>
    <row r="75" spans="1:11">
      <c r="A75" s="44">
        <f t="shared" si="10"/>
        <v>6487</v>
      </c>
      <c r="B75" s="44">
        <f t="shared" si="11"/>
        <v>3427</v>
      </c>
      <c r="C75" s="44">
        <f t="shared" si="12"/>
        <v>2407</v>
      </c>
      <c r="D75" s="44">
        <f t="shared" si="13"/>
        <v>1897</v>
      </c>
      <c r="E75" s="44">
        <f t="shared" si="14"/>
        <v>1591</v>
      </c>
      <c r="F75" s="44">
        <f t="shared" si="15"/>
        <v>1387</v>
      </c>
      <c r="G75" s="44">
        <f t="shared" si="16"/>
        <v>1241</v>
      </c>
      <c r="H75" s="44">
        <f t="shared" si="17"/>
        <v>1132</v>
      </c>
      <c r="I75" s="44">
        <f t="shared" si="18"/>
        <v>1047</v>
      </c>
      <c r="J75" s="44">
        <f t="shared" si="19"/>
        <v>979</v>
      </c>
      <c r="K75" s="45">
        <v>72000</v>
      </c>
    </row>
    <row r="76" spans="1:11">
      <c r="A76" s="44">
        <f t="shared" si="10"/>
        <v>6577</v>
      </c>
      <c r="B76" s="44">
        <f t="shared" si="11"/>
        <v>3475</v>
      </c>
      <c r="C76" s="44">
        <f t="shared" si="12"/>
        <v>2441</v>
      </c>
      <c r="D76" s="44">
        <f t="shared" si="13"/>
        <v>1923</v>
      </c>
      <c r="E76" s="44">
        <f t="shared" si="14"/>
        <v>1613</v>
      </c>
      <c r="F76" s="44">
        <f t="shared" si="15"/>
        <v>1406</v>
      </c>
      <c r="G76" s="44">
        <f t="shared" si="16"/>
        <v>1259</v>
      </c>
      <c r="H76" s="44">
        <f t="shared" si="17"/>
        <v>1148</v>
      </c>
      <c r="I76" s="44">
        <f t="shared" si="18"/>
        <v>1062</v>
      </c>
      <c r="J76" s="44">
        <f t="shared" si="19"/>
        <v>993</v>
      </c>
      <c r="K76" s="45">
        <v>73000</v>
      </c>
    </row>
    <row r="77" spans="1:11">
      <c r="A77" s="44">
        <f t="shared" si="10"/>
        <v>6667</v>
      </c>
      <c r="B77" s="44">
        <f t="shared" si="11"/>
        <v>3522</v>
      </c>
      <c r="C77" s="44">
        <f t="shared" si="12"/>
        <v>2474</v>
      </c>
      <c r="D77" s="44">
        <f t="shared" si="13"/>
        <v>1950</v>
      </c>
      <c r="E77" s="44">
        <f t="shared" si="14"/>
        <v>1635</v>
      </c>
      <c r="F77" s="44">
        <f t="shared" si="15"/>
        <v>1426</v>
      </c>
      <c r="G77" s="44">
        <f t="shared" si="16"/>
        <v>1276</v>
      </c>
      <c r="H77" s="44">
        <f t="shared" si="17"/>
        <v>1164</v>
      </c>
      <c r="I77" s="44">
        <f t="shared" si="18"/>
        <v>1076</v>
      </c>
      <c r="J77" s="44">
        <f t="shared" si="19"/>
        <v>1006</v>
      </c>
      <c r="K77" s="45">
        <v>74000</v>
      </c>
    </row>
    <row r="78" spans="1:11">
      <c r="A78" s="44">
        <f t="shared" si="10"/>
        <v>6757</v>
      </c>
      <c r="B78" s="44">
        <f t="shared" si="11"/>
        <v>3570</v>
      </c>
      <c r="C78" s="44">
        <f t="shared" si="12"/>
        <v>2507</v>
      </c>
      <c r="D78" s="44">
        <f t="shared" si="13"/>
        <v>1976</v>
      </c>
      <c r="E78" s="44">
        <f t="shared" si="14"/>
        <v>1657</v>
      </c>
      <c r="F78" s="44">
        <f t="shared" si="15"/>
        <v>1445</v>
      </c>
      <c r="G78" s="44">
        <f t="shared" si="16"/>
        <v>1293</v>
      </c>
      <c r="H78" s="44">
        <f t="shared" si="17"/>
        <v>1179</v>
      </c>
      <c r="I78" s="44">
        <f t="shared" si="18"/>
        <v>1091</v>
      </c>
      <c r="J78" s="44">
        <f t="shared" si="19"/>
        <v>1020</v>
      </c>
      <c r="K78" s="45">
        <v>75000</v>
      </c>
    </row>
    <row r="79" spans="1:11">
      <c r="A79" s="44">
        <f t="shared" si="10"/>
        <v>6847</v>
      </c>
      <c r="B79" s="44">
        <f t="shared" si="11"/>
        <v>3617</v>
      </c>
      <c r="C79" s="44">
        <f t="shared" si="12"/>
        <v>2541</v>
      </c>
      <c r="D79" s="44">
        <f t="shared" si="13"/>
        <v>2002</v>
      </c>
      <c r="E79" s="44">
        <f t="shared" si="14"/>
        <v>1679</v>
      </c>
      <c r="F79" s="44">
        <f t="shared" si="15"/>
        <v>1464</v>
      </c>
      <c r="G79" s="44">
        <f t="shared" si="16"/>
        <v>1310</v>
      </c>
      <c r="H79" s="44">
        <f t="shared" si="17"/>
        <v>1195</v>
      </c>
      <c r="I79" s="44">
        <f t="shared" si="18"/>
        <v>1105</v>
      </c>
      <c r="J79" s="44">
        <f t="shared" si="19"/>
        <v>1033</v>
      </c>
      <c r="K79" s="45">
        <v>76000</v>
      </c>
    </row>
    <row r="80" spans="1:11">
      <c r="A80" s="44">
        <f t="shared" si="10"/>
        <v>6938</v>
      </c>
      <c r="B80" s="44">
        <f t="shared" si="11"/>
        <v>3665</v>
      </c>
      <c r="C80" s="44">
        <f t="shared" si="12"/>
        <v>2574</v>
      </c>
      <c r="D80" s="44">
        <f t="shared" si="13"/>
        <v>2029</v>
      </c>
      <c r="E80" s="44">
        <f t="shared" si="14"/>
        <v>1702</v>
      </c>
      <c r="F80" s="44">
        <f t="shared" si="15"/>
        <v>1483</v>
      </c>
      <c r="G80" s="44">
        <f t="shared" si="16"/>
        <v>1328</v>
      </c>
      <c r="H80" s="44">
        <f t="shared" si="17"/>
        <v>1211</v>
      </c>
      <c r="I80" s="44">
        <f t="shared" si="18"/>
        <v>1120</v>
      </c>
      <c r="J80" s="44">
        <f t="shared" si="19"/>
        <v>1047</v>
      </c>
      <c r="K80" s="45">
        <v>77000</v>
      </c>
    </row>
    <row r="81" spans="1:11">
      <c r="A81" s="44">
        <f t="shared" si="10"/>
        <v>7028</v>
      </c>
      <c r="B81" s="44">
        <f t="shared" si="11"/>
        <v>3713</v>
      </c>
      <c r="C81" s="44">
        <f t="shared" si="12"/>
        <v>2608</v>
      </c>
      <c r="D81" s="44">
        <f t="shared" si="13"/>
        <v>2055</v>
      </c>
      <c r="E81" s="44">
        <f t="shared" si="14"/>
        <v>1724</v>
      </c>
      <c r="F81" s="44">
        <f t="shared" si="15"/>
        <v>1503</v>
      </c>
      <c r="G81" s="44">
        <f t="shared" si="16"/>
        <v>1345</v>
      </c>
      <c r="H81" s="44">
        <f t="shared" si="17"/>
        <v>1226</v>
      </c>
      <c r="I81" s="44">
        <f t="shared" si="18"/>
        <v>1134</v>
      </c>
      <c r="J81" s="44">
        <f t="shared" si="19"/>
        <v>1061</v>
      </c>
      <c r="K81" s="45">
        <v>78000</v>
      </c>
    </row>
    <row r="82" spans="1:11">
      <c r="A82" s="44">
        <f t="shared" si="10"/>
        <v>7118</v>
      </c>
      <c r="B82" s="44">
        <f t="shared" si="11"/>
        <v>3760</v>
      </c>
      <c r="C82" s="44">
        <f t="shared" si="12"/>
        <v>2641</v>
      </c>
      <c r="D82" s="44">
        <f t="shared" si="13"/>
        <v>2081</v>
      </c>
      <c r="E82" s="44">
        <f t="shared" si="14"/>
        <v>1746</v>
      </c>
      <c r="F82" s="44">
        <f t="shared" si="15"/>
        <v>1522</v>
      </c>
      <c r="G82" s="44">
        <f t="shared" si="16"/>
        <v>1362</v>
      </c>
      <c r="H82" s="44">
        <f t="shared" si="17"/>
        <v>1242</v>
      </c>
      <c r="I82" s="44">
        <f t="shared" si="18"/>
        <v>1149</v>
      </c>
      <c r="J82" s="44">
        <f t="shared" si="19"/>
        <v>1074</v>
      </c>
      <c r="K82" s="45">
        <v>79000</v>
      </c>
    </row>
    <row r="83" spans="1:11">
      <c r="A83" s="44">
        <f t="shared" si="10"/>
        <v>7208</v>
      </c>
      <c r="B83" s="44">
        <f t="shared" si="11"/>
        <v>3808</v>
      </c>
      <c r="C83" s="44">
        <f t="shared" si="12"/>
        <v>2674</v>
      </c>
      <c r="D83" s="44">
        <f t="shared" si="13"/>
        <v>2108</v>
      </c>
      <c r="E83" s="44">
        <f t="shared" si="14"/>
        <v>1768</v>
      </c>
      <c r="F83" s="44">
        <f t="shared" si="15"/>
        <v>1541</v>
      </c>
      <c r="G83" s="44">
        <f t="shared" si="16"/>
        <v>1379</v>
      </c>
      <c r="H83" s="44">
        <f t="shared" si="17"/>
        <v>1258</v>
      </c>
      <c r="I83" s="44">
        <f t="shared" si="18"/>
        <v>1163</v>
      </c>
      <c r="J83" s="44">
        <f t="shared" si="19"/>
        <v>1088</v>
      </c>
      <c r="K83" s="45">
        <v>80000</v>
      </c>
    </row>
    <row r="84" spans="1:11">
      <c r="A84" s="44">
        <f t="shared" si="10"/>
        <v>7298</v>
      </c>
      <c r="B84" s="44">
        <f t="shared" si="11"/>
        <v>3855</v>
      </c>
      <c r="C84" s="44">
        <f t="shared" si="12"/>
        <v>2708</v>
      </c>
      <c r="D84" s="44">
        <f t="shared" si="13"/>
        <v>2134</v>
      </c>
      <c r="E84" s="44">
        <f t="shared" si="14"/>
        <v>1790</v>
      </c>
      <c r="F84" s="44">
        <f t="shared" si="15"/>
        <v>1560</v>
      </c>
      <c r="G84" s="44">
        <f t="shared" si="16"/>
        <v>1396</v>
      </c>
      <c r="H84" s="44">
        <f t="shared" si="17"/>
        <v>1274</v>
      </c>
      <c r="I84" s="44">
        <f t="shared" si="18"/>
        <v>1178</v>
      </c>
      <c r="J84" s="44">
        <f t="shared" si="19"/>
        <v>1101</v>
      </c>
      <c r="K84" s="45">
        <v>81000</v>
      </c>
    </row>
    <row r="85" spans="1:11">
      <c r="A85" s="44">
        <f t="shared" si="10"/>
        <v>7388</v>
      </c>
      <c r="B85" s="44">
        <f t="shared" si="11"/>
        <v>3903</v>
      </c>
      <c r="C85" s="44">
        <f t="shared" si="12"/>
        <v>2741</v>
      </c>
      <c r="D85" s="44">
        <f t="shared" si="13"/>
        <v>2161</v>
      </c>
      <c r="E85" s="44">
        <f t="shared" si="14"/>
        <v>1812</v>
      </c>
      <c r="F85" s="44">
        <f t="shared" si="15"/>
        <v>1580</v>
      </c>
      <c r="G85" s="44">
        <f t="shared" si="16"/>
        <v>1414</v>
      </c>
      <c r="H85" s="44">
        <f t="shared" si="17"/>
        <v>1289</v>
      </c>
      <c r="I85" s="44">
        <f t="shared" si="18"/>
        <v>1192</v>
      </c>
      <c r="J85" s="44">
        <f t="shared" si="19"/>
        <v>1115</v>
      </c>
      <c r="K85" s="45">
        <v>82000</v>
      </c>
    </row>
    <row r="86" spans="1:11">
      <c r="A86" s="44">
        <f t="shared" si="10"/>
        <v>7478</v>
      </c>
      <c r="B86" s="44">
        <f t="shared" si="11"/>
        <v>3951</v>
      </c>
      <c r="C86" s="44">
        <f t="shared" si="12"/>
        <v>2775</v>
      </c>
      <c r="D86" s="44">
        <f t="shared" si="13"/>
        <v>2187</v>
      </c>
      <c r="E86" s="44">
        <f t="shared" si="14"/>
        <v>1834</v>
      </c>
      <c r="F86" s="44">
        <f t="shared" si="15"/>
        <v>1599</v>
      </c>
      <c r="G86" s="44">
        <f t="shared" si="16"/>
        <v>1431</v>
      </c>
      <c r="H86" s="44">
        <f t="shared" si="17"/>
        <v>1305</v>
      </c>
      <c r="I86" s="44">
        <f t="shared" si="18"/>
        <v>1207</v>
      </c>
      <c r="J86" s="44">
        <f t="shared" si="19"/>
        <v>1129</v>
      </c>
      <c r="K86" s="45">
        <v>83000</v>
      </c>
    </row>
    <row r="87" spans="1:11">
      <c r="A87" s="44">
        <f t="shared" si="10"/>
        <v>7568</v>
      </c>
      <c r="B87" s="44">
        <f t="shared" si="11"/>
        <v>3998</v>
      </c>
      <c r="C87" s="44">
        <f t="shared" si="12"/>
        <v>2808</v>
      </c>
      <c r="D87" s="44">
        <f t="shared" si="13"/>
        <v>2213</v>
      </c>
      <c r="E87" s="44">
        <f t="shared" si="14"/>
        <v>1856</v>
      </c>
      <c r="F87" s="44">
        <f t="shared" si="15"/>
        <v>1618</v>
      </c>
      <c r="G87" s="44">
        <f t="shared" si="16"/>
        <v>1448</v>
      </c>
      <c r="H87" s="44">
        <f t="shared" si="17"/>
        <v>1321</v>
      </c>
      <c r="I87" s="44">
        <f t="shared" si="18"/>
        <v>1222</v>
      </c>
      <c r="J87" s="44">
        <f t="shared" si="19"/>
        <v>1142</v>
      </c>
      <c r="K87" s="45">
        <v>84000</v>
      </c>
    </row>
    <row r="88" spans="1:11">
      <c r="A88" s="44">
        <f t="shared" si="10"/>
        <v>7658</v>
      </c>
      <c r="B88" s="44">
        <f t="shared" si="11"/>
        <v>4046</v>
      </c>
      <c r="C88" s="44">
        <f t="shared" si="12"/>
        <v>2842</v>
      </c>
      <c r="D88" s="44">
        <f t="shared" si="13"/>
        <v>2240</v>
      </c>
      <c r="E88" s="44">
        <f t="shared" si="14"/>
        <v>1878</v>
      </c>
      <c r="F88" s="44">
        <f t="shared" si="15"/>
        <v>1637</v>
      </c>
      <c r="G88" s="44">
        <f t="shared" si="16"/>
        <v>1465</v>
      </c>
      <c r="H88" s="44">
        <f t="shared" si="17"/>
        <v>1336</v>
      </c>
      <c r="I88" s="44">
        <f t="shared" si="18"/>
        <v>1236</v>
      </c>
      <c r="J88" s="44">
        <f t="shared" si="19"/>
        <v>1156</v>
      </c>
      <c r="K88" s="45">
        <v>85000</v>
      </c>
    </row>
    <row r="89" spans="1:11">
      <c r="A89" s="44">
        <f t="shared" si="10"/>
        <v>7748</v>
      </c>
      <c r="B89" s="44">
        <f t="shared" si="11"/>
        <v>4093</v>
      </c>
      <c r="C89" s="44">
        <f t="shared" si="12"/>
        <v>2875</v>
      </c>
      <c r="D89" s="44">
        <f t="shared" si="13"/>
        <v>2266</v>
      </c>
      <c r="E89" s="44">
        <f t="shared" si="14"/>
        <v>1900</v>
      </c>
      <c r="F89" s="44">
        <f t="shared" si="15"/>
        <v>1657</v>
      </c>
      <c r="G89" s="44">
        <f t="shared" si="16"/>
        <v>1483</v>
      </c>
      <c r="H89" s="44">
        <f t="shared" si="17"/>
        <v>1352</v>
      </c>
      <c r="I89" s="44">
        <f t="shared" si="18"/>
        <v>1251</v>
      </c>
      <c r="J89" s="44">
        <f t="shared" si="19"/>
        <v>1169</v>
      </c>
      <c r="K89" s="45">
        <v>86000</v>
      </c>
    </row>
    <row r="90" spans="1:11">
      <c r="A90" s="44">
        <f t="shared" si="10"/>
        <v>7838</v>
      </c>
      <c r="B90" s="44">
        <f t="shared" si="11"/>
        <v>4141</v>
      </c>
      <c r="C90" s="44">
        <f t="shared" si="12"/>
        <v>2908</v>
      </c>
      <c r="D90" s="44">
        <f t="shared" si="13"/>
        <v>2292</v>
      </c>
      <c r="E90" s="44">
        <f t="shared" si="14"/>
        <v>1922</v>
      </c>
      <c r="F90" s="44">
        <f t="shared" si="15"/>
        <v>1676</v>
      </c>
      <c r="G90" s="44">
        <f t="shared" si="16"/>
        <v>1500</v>
      </c>
      <c r="H90" s="44">
        <f t="shared" si="17"/>
        <v>1368</v>
      </c>
      <c r="I90" s="44">
        <f t="shared" si="18"/>
        <v>1265</v>
      </c>
      <c r="J90" s="44">
        <f t="shared" si="19"/>
        <v>1183</v>
      </c>
      <c r="K90" s="45">
        <v>87000</v>
      </c>
    </row>
    <row r="91" spans="1:11">
      <c r="A91" s="44">
        <f t="shared" si="10"/>
        <v>7929</v>
      </c>
      <c r="B91" s="44">
        <f t="shared" si="11"/>
        <v>4189</v>
      </c>
      <c r="C91" s="44">
        <f t="shared" si="12"/>
        <v>2942</v>
      </c>
      <c r="D91" s="44">
        <f t="shared" si="13"/>
        <v>2319</v>
      </c>
      <c r="E91" s="44">
        <f t="shared" si="14"/>
        <v>1945</v>
      </c>
      <c r="F91" s="44">
        <f t="shared" si="15"/>
        <v>1695</v>
      </c>
      <c r="G91" s="44">
        <f t="shared" si="16"/>
        <v>1517</v>
      </c>
      <c r="H91" s="44">
        <f t="shared" si="17"/>
        <v>1384</v>
      </c>
      <c r="I91" s="44">
        <f t="shared" si="18"/>
        <v>1280</v>
      </c>
      <c r="J91" s="44">
        <f t="shared" si="19"/>
        <v>1197</v>
      </c>
      <c r="K91" s="45">
        <v>88000</v>
      </c>
    </row>
    <row r="92" spans="1:11">
      <c r="A92" s="44">
        <f t="shared" si="10"/>
        <v>8019</v>
      </c>
      <c r="B92" s="44">
        <f t="shared" si="11"/>
        <v>4236</v>
      </c>
      <c r="C92" s="44">
        <f t="shared" si="12"/>
        <v>2975</v>
      </c>
      <c r="D92" s="44">
        <f t="shared" si="13"/>
        <v>2345</v>
      </c>
      <c r="E92" s="44">
        <f t="shared" si="14"/>
        <v>1967</v>
      </c>
      <c r="F92" s="44">
        <f t="shared" si="15"/>
        <v>1714</v>
      </c>
      <c r="G92" s="44">
        <f t="shared" si="16"/>
        <v>1534</v>
      </c>
      <c r="H92" s="44">
        <f t="shared" si="17"/>
        <v>1399</v>
      </c>
      <c r="I92" s="44">
        <f t="shared" si="18"/>
        <v>1294</v>
      </c>
      <c r="J92" s="44">
        <f t="shared" si="19"/>
        <v>1210</v>
      </c>
      <c r="K92" s="45">
        <v>89000</v>
      </c>
    </row>
    <row r="93" spans="1:11">
      <c r="A93" s="44">
        <f t="shared" si="10"/>
        <v>8109</v>
      </c>
      <c r="B93" s="44">
        <f t="shared" si="11"/>
        <v>4284</v>
      </c>
      <c r="C93" s="44">
        <f t="shared" si="12"/>
        <v>3009</v>
      </c>
      <c r="D93" s="44">
        <f t="shared" si="13"/>
        <v>2371</v>
      </c>
      <c r="E93" s="44">
        <f t="shared" si="14"/>
        <v>1989</v>
      </c>
      <c r="F93" s="44">
        <f t="shared" si="15"/>
        <v>1734</v>
      </c>
      <c r="G93" s="44">
        <f t="shared" si="16"/>
        <v>1552</v>
      </c>
      <c r="H93" s="44">
        <f t="shared" si="17"/>
        <v>1415</v>
      </c>
      <c r="I93" s="44">
        <f t="shared" si="18"/>
        <v>1309</v>
      </c>
      <c r="J93" s="44">
        <f t="shared" si="19"/>
        <v>1224</v>
      </c>
      <c r="K93" s="45">
        <v>90000</v>
      </c>
    </row>
    <row r="94" spans="1:11">
      <c r="A94" s="44">
        <f t="shared" si="10"/>
        <v>8199</v>
      </c>
      <c r="B94" s="44">
        <f t="shared" si="11"/>
        <v>4331</v>
      </c>
      <c r="C94" s="44">
        <f t="shared" si="12"/>
        <v>3042</v>
      </c>
      <c r="D94" s="44">
        <f t="shared" si="13"/>
        <v>2398</v>
      </c>
      <c r="E94" s="44">
        <f t="shared" si="14"/>
        <v>2011</v>
      </c>
      <c r="F94" s="44">
        <f t="shared" si="15"/>
        <v>1753</v>
      </c>
      <c r="G94" s="44">
        <f t="shared" si="16"/>
        <v>1569</v>
      </c>
      <c r="H94" s="44">
        <f t="shared" si="17"/>
        <v>1431</v>
      </c>
      <c r="I94" s="44">
        <f t="shared" si="18"/>
        <v>1323</v>
      </c>
      <c r="J94" s="44">
        <f t="shared" si="19"/>
        <v>1237</v>
      </c>
      <c r="K94" s="45">
        <v>91000</v>
      </c>
    </row>
    <row r="95" spans="1:11">
      <c r="A95" s="44">
        <f t="shared" si="10"/>
        <v>8289</v>
      </c>
      <c r="B95" s="44">
        <f t="shared" si="11"/>
        <v>4379</v>
      </c>
      <c r="C95" s="44">
        <f t="shared" si="12"/>
        <v>3076</v>
      </c>
      <c r="D95" s="44">
        <f t="shared" si="13"/>
        <v>2424</v>
      </c>
      <c r="E95" s="44">
        <f t="shared" si="14"/>
        <v>2033</v>
      </c>
      <c r="F95" s="44">
        <f t="shared" si="15"/>
        <v>1772</v>
      </c>
      <c r="G95" s="44">
        <f t="shared" si="16"/>
        <v>1586</v>
      </c>
      <c r="H95" s="44">
        <f t="shared" si="17"/>
        <v>1446</v>
      </c>
      <c r="I95" s="44">
        <f t="shared" si="18"/>
        <v>1338</v>
      </c>
      <c r="J95" s="44">
        <f t="shared" si="19"/>
        <v>1251</v>
      </c>
      <c r="K95" s="45">
        <v>92000</v>
      </c>
    </row>
    <row r="96" spans="1:11">
      <c r="A96" s="44">
        <f t="shared" si="10"/>
        <v>8379</v>
      </c>
      <c r="B96" s="44">
        <f t="shared" si="11"/>
        <v>4427</v>
      </c>
      <c r="C96" s="44">
        <f t="shared" si="12"/>
        <v>3109</v>
      </c>
      <c r="D96" s="44">
        <f t="shared" si="13"/>
        <v>2450</v>
      </c>
      <c r="E96" s="44">
        <f t="shared" si="14"/>
        <v>2055</v>
      </c>
      <c r="F96" s="44">
        <f t="shared" si="15"/>
        <v>1792</v>
      </c>
      <c r="G96" s="44">
        <f t="shared" si="16"/>
        <v>1603</v>
      </c>
      <c r="H96" s="44">
        <f t="shared" si="17"/>
        <v>1462</v>
      </c>
      <c r="I96" s="44">
        <f t="shared" si="18"/>
        <v>1352</v>
      </c>
      <c r="J96" s="44">
        <f t="shared" si="19"/>
        <v>1265</v>
      </c>
      <c r="K96" s="45">
        <v>93000</v>
      </c>
    </row>
    <row r="97" spans="1:11">
      <c r="A97" s="44">
        <f t="shared" si="10"/>
        <v>8469</v>
      </c>
      <c r="B97" s="44">
        <f t="shared" si="11"/>
        <v>4474</v>
      </c>
      <c r="C97" s="44">
        <f t="shared" si="12"/>
        <v>3142</v>
      </c>
      <c r="D97" s="44">
        <f t="shared" si="13"/>
        <v>2477</v>
      </c>
      <c r="E97" s="44">
        <f t="shared" si="14"/>
        <v>2077</v>
      </c>
      <c r="F97" s="44">
        <f t="shared" si="15"/>
        <v>1811</v>
      </c>
      <c r="G97" s="44">
        <f t="shared" si="16"/>
        <v>1621</v>
      </c>
      <c r="H97" s="44">
        <f t="shared" si="17"/>
        <v>1478</v>
      </c>
      <c r="I97" s="44">
        <f t="shared" si="18"/>
        <v>1367</v>
      </c>
      <c r="J97" s="44">
        <f t="shared" si="19"/>
        <v>1278</v>
      </c>
      <c r="K97" s="45">
        <v>94000</v>
      </c>
    </row>
    <row r="98" spans="1:11">
      <c r="A98" s="44">
        <f t="shared" si="10"/>
        <v>8559</v>
      </c>
      <c r="B98" s="44">
        <f t="shared" si="11"/>
        <v>4522</v>
      </c>
      <c r="C98" s="44">
        <f t="shared" si="12"/>
        <v>3176</v>
      </c>
      <c r="D98" s="44">
        <f t="shared" si="13"/>
        <v>2503</v>
      </c>
      <c r="E98" s="44">
        <f t="shared" si="14"/>
        <v>2099</v>
      </c>
      <c r="F98" s="44">
        <f t="shared" si="15"/>
        <v>1830</v>
      </c>
      <c r="G98" s="44">
        <f t="shared" si="16"/>
        <v>1638</v>
      </c>
      <c r="H98" s="44">
        <f t="shared" si="17"/>
        <v>1494</v>
      </c>
      <c r="I98" s="44">
        <f t="shared" si="18"/>
        <v>1381</v>
      </c>
      <c r="J98" s="44">
        <f t="shared" si="19"/>
        <v>1292</v>
      </c>
      <c r="K98" s="45">
        <v>95000</v>
      </c>
    </row>
    <row r="99" spans="1:11">
      <c r="A99" s="44">
        <f t="shared" si="10"/>
        <v>8649</v>
      </c>
      <c r="B99" s="44">
        <f t="shared" si="11"/>
        <v>4569</v>
      </c>
      <c r="C99" s="44">
        <f t="shared" si="12"/>
        <v>3209</v>
      </c>
      <c r="D99" s="44">
        <f t="shared" si="13"/>
        <v>2529</v>
      </c>
      <c r="E99" s="44">
        <f t="shared" si="14"/>
        <v>2121</v>
      </c>
      <c r="F99" s="44">
        <f t="shared" si="15"/>
        <v>1849</v>
      </c>
      <c r="G99" s="44">
        <f t="shared" si="16"/>
        <v>1655</v>
      </c>
      <c r="H99" s="44">
        <f t="shared" si="17"/>
        <v>1509</v>
      </c>
      <c r="I99" s="44">
        <f t="shared" si="18"/>
        <v>1396</v>
      </c>
      <c r="J99" s="44">
        <f t="shared" si="19"/>
        <v>1305</v>
      </c>
      <c r="K99" s="45">
        <v>96000</v>
      </c>
    </row>
    <row r="100" spans="1:11">
      <c r="A100" s="44">
        <f t="shared" si="10"/>
        <v>8739</v>
      </c>
      <c r="B100" s="44">
        <f t="shared" si="11"/>
        <v>4617</v>
      </c>
      <c r="C100" s="44">
        <f t="shared" si="12"/>
        <v>3243</v>
      </c>
      <c r="D100" s="44">
        <f t="shared" si="13"/>
        <v>2556</v>
      </c>
      <c r="E100" s="44">
        <f t="shared" si="14"/>
        <v>2143</v>
      </c>
      <c r="F100" s="44">
        <f t="shared" si="15"/>
        <v>1869</v>
      </c>
      <c r="G100" s="44">
        <f t="shared" si="16"/>
        <v>1672</v>
      </c>
      <c r="H100" s="44">
        <f t="shared" si="17"/>
        <v>1525</v>
      </c>
      <c r="I100" s="44">
        <f t="shared" si="18"/>
        <v>1410</v>
      </c>
      <c r="J100" s="44">
        <f t="shared" si="19"/>
        <v>1319</v>
      </c>
      <c r="K100" s="45">
        <v>97000</v>
      </c>
    </row>
    <row r="101" spans="1:11">
      <c r="A101" s="44">
        <f t="shared" si="10"/>
        <v>8829</v>
      </c>
      <c r="B101" s="44">
        <f t="shared" si="11"/>
        <v>4664</v>
      </c>
      <c r="C101" s="44">
        <f t="shared" si="12"/>
        <v>3276</v>
      </c>
      <c r="D101" s="44">
        <f t="shared" si="13"/>
        <v>2582</v>
      </c>
      <c r="E101" s="44">
        <f t="shared" si="14"/>
        <v>2165</v>
      </c>
      <c r="F101" s="44">
        <f t="shared" si="15"/>
        <v>1888</v>
      </c>
      <c r="G101" s="44">
        <f t="shared" si="16"/>
        <v>1689</v>
      </c>
      <c r="H101" s="44">
        <f t="shared" si="17"/>
        <v>1541</v>
      </c>
      <c r="I101" s="44">
        <f t="shared" si="18"/>
        <v>1425</v>
      </c>
      <c r="J101" s="44">
        <f t="shared" si="19"/>
        <v>1332</v>
      </c>
      <c r="K101" s="45">
        <v>98000</v>
      </c>
    </row>
    <row r="102" spans="1:11">
      <c r="A102" s="44">
        <f t="shared" si="10"/>
        <v>8920</v>
      </c>
      <c r="B102" s="44">
        <f t="shared" si="11"/>
        <v>4712</v>
      </c>
      <c r="C102" s="44">
        <f t="shared" si="12"/>
        <v>3310</v>
      </c>
      <c r="D102" s="44">
        <f t="shared" si="13"/>
        <v>2608</v>
      </c>
      <c r="E102" s="44">
        <f t="shared" si="14"/>
        <v>2188</v>
      </c>
      <c r="F102" s="44">
        <f t="shared" si="15"/>
        <v>1907</v>
      </c>
      <c r="G102" s="44">
        <f t="shared" si="16"/>
        <v>1707</v>
      </c>
      <c r="H102" s="44">
        <f t="shared" si="17"/>
        <v>1556</v>
      </c>
      <c r="I102" s="44">
        <f t="shared" si="18"/>
        <v>1440</v>
      </c>
      <c r="J102" s="44">
        <f t="shared" si="19"/>
        <v>1346</v>
      </c>
      <c r="K102" s="45">
        <v>99000</v>
      </c>
    </row>
    <row r="103" spans="1:11">
      <c r="A103" s="44">
        <f t="shared" si="10"/>
        <v>9010</v>
      </c>
      <c r="B103" s="44">
        <f t="shared" si="11"/>
        <v>4760</v>
      </c>
      <c r="C103" s="44">
        <f t="shared" si="12"/>
        <v>3343</v>
      </c>
      <c r="D103" s="44">
        <f t="shared" si="13"/>
        <v>2635</v>
      </c>
      <c r="E103" s="44">
        <f t="shared" si="14"/>
        <v>2210</v>
      </c>
      <c r="F103" s="44">
        <f t="shared" si="15"/>
        <v>1926</v>
      </c>
      <c r="G103" s="44">
        <f t="shared" si="16"/>
        <v>1724</v>
      </c>
      <c r="H103" s="44">
        <f t="shared" si="17"/>
        <v>1572</v>
      </c>
      <c r="I103" s="44">
        <f t="shared" si="18"/>
        <v>1454</v>
      </c>
      <c r="J103" s="44">
        <f t="shared" si="19"/>
        <v>1360</v>
      </c>
      <c r="K103" s="45">
        <v>100000</v>
      </c>
    </row>
    <row r="104" spans="1:11">
      <c r="A104" s="44">
        <f t="shared" si="10"/>
        <v>9100</v>
      </c>
      <c r="B104" s="44">
        <f t="shared" si="11"/>
        <v>4807</v>
      </c>
      <c r="C104" s="44">
        <f t="shared" si="12"/>
        <v>3376</v>
      </c>
      <c r="D104" s="44">
        <f t="shared" si="13"/>
        <v>2661</v>
      </c>
      <c r="E104" s="44">
        <f t="shared" si="14"/>
        <v>2232</v>
      </c>
      <c r="F104" s="44">
        <f t="shared" si="15"/>
        <v>1946</v>
      </c>
      <c r="G104" s="44">
        <f t="shared" si="16"/>
        <v>1741</v>
      </c>
      <c r="H104" s="44">
        <f t="shared" si="17"/>
        <v>1588</v>
      </c>
      <c r="I104" s="44">
        <f t="shared" si="18"/>
        <v>1469</v>
      </c>
      <c r="J104" s="44">
        <f t="shared" si="19"/>
        <v>1373</v>
      </c>
      <c r="K104" s="45">
        <v>101000</v>
      </c>
    </row>
    <row r="105" spans="1:11">
      <c r="A105" s="44">
        <f t="shared" si="10"/>
        <v>9190</v>
      </c>
      <c r="B105" s="44">
        <f t="shared" si="11"/>
        <v>4855</v>
      </c>
      <c r="C105" s="44">
        <f t="shared" si="12"/>
        <v>3410</v>
      </c>
      <c r="D105" s="44">
        <f t="shared" si="13"/>
        <v>2687</v>
      </c>
      <c r="E105" s="44">
        <f t="shared" si="14"/>
        <v>2254</v>
      </c>
      <c r="F105" s="44">
        <f t="shared" si="15"/>
        <v>1965</v>
      </c>
      <c r="G105" s="44">
        <f t="shared" si="16"/>
        <v>1758</v>
      </c>
      <c r="H105" s="44">
        <f t="shared" si="17"/>
        <v>1604</v>
      </c>
      <c r="I105" s="44">
        <f t="shared" si="18"/>
        <v>1483</v>
      </c>
      <c r="J105" s="44">
        <f t="shared" si="19"/>
        <v>1387</v>
      </c>
      <c r="K105" s="45">
        <v>102000</v>
      </c>
    </row>
    <row r="106" spans="1:11">
      <c r="A106" s="44">
        <f t="shared" si="10"/>
        <v>9280</v>
      </c>
      <c r="B106" s="44">
        <f t="shared" si="11"/>
        <v>4902</v>
      </c>
      <c r="C106" s="44">
        <f t="shared" si="12"/>
        <v>3443</v>
      </c>
      <c r="D106" s="44">
        <f t="shared" si="13"/>
        <v>2714</v>
      </c>
      <c r="E106" s="44">
        <f t="shared" si="14"/>
        <v>2276</v>
      </c>
      <c r="F106" s="44">
        <f t="shared" si="15"/>
        <v>1984</v>
      </c>
      <c r="G106" s="44">
        <f t="shared" si="16"/>
        <v>1776</v>
      </c>
      <c r="H106" s="44">
        <f t="shared" si="17"/>
        <v>1619</v>
      </c>
      <c r="I106" s="44">
        <f t="shared" si="18"/>
        <v>1498</v>
      </c>
      <c r="J106" s="44">
        <f t="shared" si="19"/>
        <v>1400</v>
      </c>
      <c r="K106" s="45">
        <v>103000</v>
      </c>
    </row>
    <row r="107" spans="1:11">
      <c r="A107" s="44">
        <f t="shared" si="10"/>
        <v>9370</v>
      </c>
      <c r="B107" s="44">
        <f t="shared" si="11"/>
        <v>4950</v>
      </c>
      <c r="C107" s="44">
        <f t="shared" si="12"/>
        <v>3477</v>
      </c>
      <c r="D107" s="44">
        <f t="shared" si="13"/>
        <v>2740</v>
      </c>
      <c r="E107" s="44">
        <f t="shared" si="14"/>
        <v>2298</v>
      </c>
      <c r="F107" s="44">
        <f t="shared" si="15"/>
        <v>2003</v>
      </c>
      <c r="G107" s="44">
        <f t="shared" si="16"/>
        <v>1793</v>
      </c>
      <c r="H107" s="44">
        <f t="shared" si="17"/>
        <v>1635</v>
      </c>
      <c r="I107" s="44">
        <f t="shared" si="18"/>
        <v>1512</v>
      </c>
      <c r="J107" s="44">
        <f t="shared" si="19"/>
        <v>1414</v>
      </c>
      <c r="K107" s="45">
        <v>104000</v>
      </c>
    </row>
    <row r="108" spans="1:11">
      <c r="A108" s="44">
        <f t="shared" si="10"/>
        <v>9460</v>
      </c>
      <c r="B108" s="44">
        <f t="shared" si="11"/>
        <v>4998</v>
      </c>
      <c r="C108" s="44">
        <f t="shared" si="12"/>
        <v>3510</v>
      </c>
      <c r="D108" s="44">
        <f t="shared" si="13"/>
        <v>2766</v>
      </c>
      <c r="E108" s="44">
        <f t="shared" si="14"/>
        <v>2320</v>
      </c>
      <c r="F108" s="44">
        <f t="shared" si="15"/>
        <v>2023</v>
      </c>
      <c r="G108" s="44">
        <f t="shared" si="16"/>
        <v>1810</v>
      </c>
      <c r="H108" s="44">
        <f t="shared" si="17"/>
        <v>1651</v>
      </c>
      <c r="I108" s="44">
        <f t="shared" si="18"/>
        <v>1527</v>
      </c>
      <c r="J108" s="44">
        <f t="shared" si="19"/>
        <v>1428</v>
      </c>
      <c r="K108" s="45">
        <v>105000</v>
      </c>
    </row>
    <row r="109" spans="1:11">
      <c r="A109" s="44">
        <f t="shared" si="10"/>
        <v>9550</v>
      </c>
      <c r="B109" s="44">
        <f t="shared" si="11"/>
        <v>5045</v>
      </c>
      <c r="C109" s="44">
        <f t="shared" si="12"/>
        <v>3544</v>
      </c>
      <c r="D109" s="44">
        <f t="shared" si="13"/>
        <v>2793</v>
      </c>
      <c r="E109" s="44">
        <f t="shared" si="14"/>
        <v>2342</v>
      </c>
      <c r="F109" s="44">
        <f t="shared" si="15"/>
        <v>2042</v>
      </c>
      <c r="G109" s="44">
        <f t="shared" si="16"/>
        <v>1827</v>
      </c>
      <c r="H109" s="44">
        <f t="shared" si="17"/>
        <v>1666</v>
      </c>
      <c r="I109" s="44">
        <f t="shared" si="18"/>
        <v>1541</v>
      </c>
      <c r="J109" s="44">
        <f t="shared" si="19"/>
        <v>1441</v>
      </c>
      <c r="K109" s="45">
        <v>106000</v>
      </c>
    </row>
    <row r="110" spans="1:11">
      <c r="A110" s="44">
        <f t="shared" si="10"/>
        <v>9640</v>
      </c>
      <c r="B110" s="44">
        <f t="shared" si="11"/>
        <v>5093</v>
      </c>
      <c r="C110" s="44">
        <f t="shared" si="12"/>
        <v>3577</v>
      </c>
      <c r="D110" s="44">
        <f t="shared" si="13"/>
        <v>2819</v>
      </c>
      <c r="E110" s="44">
        <f t="shared" si="14"/>
        <v>2364</v>
      </c>
      <c r="F110" s="44">
        <f t="shared" si="15"/>
        <v>2061</v>
      </c>
      <c r="G110" s="44">
        <f t="shared" si="16"/>
        <v>1845</v>
      </c>
      <c r="H110" s="44">
        <f t="shared" si="17"/>
        <v>1682</v>
      </c>
      <c r="I110" s="44">
        <f t="shared" si="18"/>
        <v>1556</v>
      </c>
      <c r="J110" s="44">
        <f t="shared" si="19"/>
        <v>1455</v>
      </c>
      <c r="K110" s="45">
        <v>107000</v>
      </c>
    </row>
    <row r="111" spans="1:11">
      <c r="A111" s="44">
        <f t="shared" si="10"/>
        <v>9730</v>
      </c>
      <c r="B111" s="44">
        <f t="shared" si="11"/>
        <v>5140</v>
      </c>
      <c r="C111" s="44">
        <f t="shared" si="12"/>
        <v>3610</v>
      </c>
      <c r="D111" s="44">
        <f t="shared" si="13"/>
        <v>2845</v>
      </c>
      <c r="E111" s="44">
        <f t="shared" si="14"/>
        <v>2386</v>
      </c>
      <c r="F111" s="44">
        <f t="shared" si="15"/>
        <v>2080</v>
      </c>
      <c r="G111" s="44">
        <f t="shared" si="16"/>
        <v>1862</v>
      </c>
      <c r="H111" s="44">
        <f t="shared" si="17"/>
        <v>1698</v>
      </c>
      <c r="I111" s="44">
        <f t="shared" si="18"/>
        <v>1570</v>
      </c>
      <c r="J111" s="44">
        <f t="shared" si="19"/>
        <v>1468</v>
      </c>
      <c r="K111" s="45">
        <v>108000</v>
      </c>
    </row>
    <row r="112" spans="1:11">
      <c r="A112" s="44">
        <f t="shared" si="10"/>
        <v>9820</v>
      </c>
      <c r="B112" s="44">
        <f t="shared" si="11"/>
        <v>5188</v>
      </c>
      <c r="C112" s="44">
        <f t="shared" si="12"/>
        <v>3644</v>
      </c>
      <c r="D112" s="44">
        <f t="shared" si="13"/>
        <v>2872</v>
      </c>
      <c r="E112" s="44">
        <f t="shared" si="14"/>
        <v>2408</v>
      </c>
      <c r="F112" s="44">
        <f t="shared" si="15"/>
        <v>2100</v>
      </c>
      <c r="G112" s="44">
        <f t="shared" si="16"/>
        <v>1879</v>
      </c>
      <c r="H112" s="44">
        <f t="shared" si="17"/>
        <v>1714</v>
      </c>
      <c r="I112" s="44">
        <f t="shared" si="18"/>
        <v>1585</v>
      </c>
      <c r="J112" s="44">
        <f t="shared" si="19"/>
        <v>1482</v>
      </c>
      <c r="K112" s="45">
        <v>109000</v>
      </c>
    </row>
    <row r="113" spans="1:11">
      <c r="A113" s="44">
        <f t="shared" si="10"/>
        <v>9911</v>
      </c>
      <c r="B113" s="44">
        <f t="shared" si="11"/>
        <v>5236</v>
      </c>
      <c r="C113" s="44">
        <f t="shared" si="12"/>
        <v>3677</v>
      </c>
      <c r="D113" s="44">
        <f t="shared" si="13"/>
        <v>2898</v>
      </c>
      <c r="E113" s="44">
        <f t="shared" si="14"/>
        <v>2431</v>
      </c>
      <c r="F113" s="44">
        <f t="shared" si="15"/>
        <v>2119</v>
      </c>
      <c r="G113" s="44">
        <f t="shared" si="16"/>
        <v>1896</v>
      </c>
      <c r="H113" s="44">
        <f t="shared" si="17"/>
        <v>1729</v>
      </c>
      <c r="I113" s="44">
        <f t="shared" si="18"/>
        <v>1599</v>
      </c>
      <c r="J113" s="44">
        <f t="shared" si="19"/>
        <v>1496</v>
      </c>
      <c r="K113" s="45">
        <v>110000</v>
      </c>
    </row>
    <row r="114" spans="1:11">
      <c r="A114" s="44">
        <f t="shared" si="10"/>
        <v>10001</v>
      </c>
      <c r="B114" s="44">
        <f t="shared" si="11"/>
        <v>5283</v>
      </c>
      <c r="C114" s="44">
        <f t="shared" si="12"/>
        <v>3711</v>
      </c>
      <c r="D114" s="44">
        <f t="shared" si="13"/>
        <v>2924</v>
      </c>
      <c r="E114" s="44">
        <f t="shared" si="14"/>
        <v>2453</v>
      </c>
      <c r="F114" s="44">
        <f t="shared" si="15"/>
        <v>2138</v>
      </c>
      <c r="G114" s="44">
        <f t="shared" si="16"/>
        <v>1914</v>
      </c>
      <c r="H114" s="44">
        <f t="shared" si="17"/>
        <v>1745</v>
      </c>
      <c r="I114" s="44">
        <f t="shared" si="18"/>
        <v>1614</v>
      </c>
      <c r="J114" s="44">
        <f t="shared" si="19"/>
        <v>1509</v>
      </c>
      <c r="K114" s="45">
        <v>111000</v>
      </c>
    </row>
    <row r="115" spans="1:11">
      <c r="A115" s="44">
        <f t="shared" si="10"/>
        <v>10091</v>
      </c>
      <c r="B115" s="44">
        <f t="shared" si="11"/>
        <v>5331</v>
      </c>
      <c r="C115" s="44">
        <f t="shared" si="12"/>
        <v>3744</v>
      </c>
      <c r="D115" s="44">
        <f t="shared" si="13"/>
        <v>2951</v>
      </c>
      <c r="E115" s="44">
        <f t="shared" si="14"/>
        <v>2475</v>
      </c>
      <c r="F115" s="44">
        <f t="shared" si="15"/>
        <v>2157</v>
      </c>
      <c r="G115" s="44">
        <f t="shared" si="16"/>
        <v>1931</v>
      </c>
      <c r="H115" s="44">
        <f t="shared" si="17"/>
        <v>1761</v>
      </c>
      <c r="I115" s="44">
        <f t="shared" si="18"/>
        <v>1629</v>
      </c>
      <c r="J115" s="44">
        <f t="shared" si="19"/>
        <v>1523</v>
      </c>
      <c r="K115" s="45">
        <v>112000</v>
      </c>
    </row>
    <row r="116" spans="1:11">
      <c r="A116" s="44">
        <f t="shared" si="10"/>
        <v>10181</v>
      </c>
      <c r="B116" s="44">
        <f t="shared" si="11"/>
        <v>5378</v>
      </c>
      <c r="C116" s="44">
        <f t="shared" si="12"/>
        <v>3778</v>
      </c>
      <c r="D116" s="44">
        <f t="shared" si="13"/>
        <v>2977</v>
      </c>
      <c r="E116" s="44">
        <f t="shared" si="14"/>
        <v>2497</v>
      </c>
      <c r="F116" s="44">
        <f t="shared" si="15"/>
        <v>2177</v>
      </c>
      <c r="G116" s="44">
        <f t="shared" si="16"/>
        <v>1948</v>
      </c>
      <c r="H116" s="44">
        <f t="shared" si="17"/>
        <v>1776</v>
      </c>
      <c r="I116" s="44">
        <f t="shared" si="18"/>
        <v>1643</v>
      </c>
      <c r="J116" s="44">
        <f t="shared" si="19"/>
        <v>1536</v>
      </c>
      <c r="K116" s="45">
        <v>113000</v>
      </c>
    </row>
    <row r="117" spans="1:11">
      <c r="A117" s="44">
        <f t="shared" si="10"/>
        <v>10271</v>
      </c>
      <c r="B117" s="44">
        <f t="shared" si="11"/>
        <v>5426</v>
      </c>
      <c r="C117" s="44">
        <f t="shared" si="12"/>
        <v>3811</v>
      </c>
      <c r="D117" s="44">
        <f t="shared" si="13"/>
        <v>3003</v>
      </c>
      <c r="E117" s="44">
        <f t="shared" si="14"/>
        <v>2519</v>
      </c>
      <c r="F117" s="44">
        <f t="shared" si="15"/>
        <v>2196</v>
      </c>
      <c r="G117" s="44">
        <f t="shared" si="16"/>
        <v>1965</v>
      </c>
      <c r="H117" s="44">
        <f t="shared" si="17"/>
        <v>1792</v>
      </c>
      <c r="I117" s="44">
        <f t="shared" si="18"/>
        <v>1658</v>
      </c>
      <c r="J117" s="44">
        <f t="shared" si="19"/>
        <v>1550</v>
      </c>
      <c r="K117" s="45">
        <v>114000</v>
      </c>
    </row>
    <row r="118" spans="1:11">
      <c r="A118" s="44">
        <f t="shared" si="10"/>
        <v>10361</v>
      </c>
      <c r="B118" s="44">
        <f t="shared" si="11"/>
        <v>5474</v>
      </c>
      <c r="C118" s="44">
        <f t="shared" si="12"/>
        <v>3844</v>
      </c>
      <c r="D118" s="44">
        <f t="shared" si="13"/>
        <v>3030</v>
      </c>
      <c r="E118" s="44">
        <f t="shared" si="14"/>
        <v>2541</v>
      </c>
      <c r="F118" s="44">
        <f t="shared" si="15"/>
        <v>2215</v>
      </c>
      <c r="G118" s="44">
        <f t="shared" si="16"/>
        <v>1982</v>
      </c>
      <c r="H118" s="44">
        <f t="shared" si="17"/>
        <v>1808</v>
      </c>
      <c r="I118" s="44">
        <f t="shared" si="18"/>
        <v>1672</v>
      </c>
      <c r="J118" s="44">
        <f t="shared" si="19"/>
        <v>1564</v>
      </c>
      <c r="K118" s="45">
        <v>115000</v>
      </c>
    </row>
    <row r="119" spans="1:11">
      <c r="A119" s="44">
        <f t="shared" si="10"/>
        <v>10451</v>
      </c>
      <c r="B119" s="44">
        <f t="shared" si="11"/>
        <v>5521</v>
      </c>
      <c r="C119" s="44">
        <f t="shared" si="12"/>
        <v>3878</v>
      </c>
      <c r="D119" s="44">
        <f t="shared" si="13"/>
        <v>3056</v>
      </c>
      <c r="E119" s="44">
        <f t="shared" si="14"/>
        <v>2563</v>
      </c>
      <c r="F119" s="44">
        <f t="shared" si="15"/>
        <v>2234</v>
      </c>
      <c r="G119" s="44">
        <f t="shared" si="16"/>
        <v>2000</v>
      </c>
      <c r="H119" s="44">
        <f t="shared" si="17"/>
        <v>1824</v>
      </c>
      <c r="I119" s="44">
        <f t="shared" si="18"/>
        <v>1687</v>
      </c>
      <c r="J119" s="44">
        <f t="shared" si="19"/>
        <v>1577</v>
      </c>
      <c r="K119" s="45">
        <v>116000</v>
      </c>
    </row>
    <row r="120" spans="1:11">
      <c r="A120" s="44">
        <f t="shared" si="10"/>
        <v>10541</v>
      </c>
      <c r="B120" s="44">
        <f t="shared" si="11"/>
        <v>5569</v>
      </c>
      <c r="C120" s="44">
        <f t="shared" si="12"/>
        <v>3911</v>
      </c>
      <c r="D120" s="44">
        <f t="shared" si="13"/>
        <v>3082</v>
      </c>
      <c r="E120" s="44">
        <f t="shared" si="14"/>
        <v>2585</v>
      </c>
      <c r="F120" s="44">
        <f t="shared" si="15"/>
        <v>2254</v>
      </c>
      <c r="G120" s="44">
        <f t="shared" si="16"/>
        <v>2017</v>
      </c>
      <c r="H120" s="44">
        <f t="shared" si="17"/>
        <v>1839</v>
      </c>
      <c r="I120" s="44">
        <f t="shared" si="18"/>
        <v>1701</v>
      </c>
      <c r="J120" s="44">
        <f t="shared" si="19"/>
        <v>1591</v>
      </c>
      <c r="K120" s="45">
        <v>117000</v>
      </c>
    </row>
    <row r="121" spans="1:11">
      <c r="A121" s="44">
        <f t="shared" si="10"/>
        <v>10631</v>
      </c>
      <c r="B121" s="44">
        <f t="shared" si="11"/>
        <v>5616</v>
      </c>
      <c r="C121" s="44">
        <f t="shared" si="12"/>
        <v>3945</v>
      </c>
      <c r="D121" s="44">
        <f t="shared" si="13"/>
        <v>3109</v>
      </c>
      <c r="E121" s="44">
        <f t="shared" si="14"/>
        <v>2607</v>
      </c>
      <c r="F121" s="44">
        <f t="shared" si="15"/>
        <v>2273</v>
      </c>
      <c r="G121" s="44">
        <f t="shared" si="16"/>
        <v>2034</v>
      </c>
      <c r="H121" s="44">
        <f t="shared" si="17"/>
        <v>1855</v>
      </c>
      <c r="I121" s="44">
        <f t="shared" si="18"/>
        <v>1716</v>
      </c>
      <c r="J121" s="44">
        <f t="shared" si="19"/>
        <v>1604</v>
      </c>
      <c r="K121" s="45">
        <v>118000</v>
      </c>
    </row>
    <row r="122" spans="1:11">
      <c r="A122" s="44">
        <f t="shared" si="10"/>
        <v>10721</v>
      </c>
      <c r="B122" s="44">
        <f t="shared" si="11"/>
        <v>5664</v>
      </c>
      <c r="C122" s="44">
        <f t="shared" si="12"/>
        <v>3978</v>
      </c>
      <c r="D122" s="44">
        <f t="shared" si="13"/>
        <v>3135</v>
      </c>
      <c r="E122" s="44">
        <f t="shared" si="14"/>
        <v>2629</v>
      </c>
      <c r="F122" s="44">
        <f t="shared" si="15"/>
        <v>2292</v>
      </c>
      <c r="G122" s="44">
        <f t="shared" si="16"/>
        <v>2051</v>
      </c>
      <c r="H122" s="44">
        <f t="shared" si="17"/>
        <v>1871</v>
      </c>
      <c r="I122" s="44">
        <f t="shared" si="18"/>
        <v>1730</v>
      </c>
      <c r="J122" s="44">
        <f t="shared" si="19"/>
        <v>1618</v>
      </c>
      <c r="K122" s="45">
        <v>119000</v>
      </c>
    </row>
    <row r="123" spans="1:11">
      <c r="A123" s="44">
        <f t="shared" si="10"/>
        <v>10811</v>
      </c>
      <c r="B123" s="44">
        <f t="shared" si="11"/>
        <v>5711</v>
      </c>
      <c r="C123" s="44">
        <f t="shared" si="12"/>
        <v>4011</v>
      </c>
      <c r="D123" s="44">
        <f t="shared" si="13"/>
        <v>3161</v>
      </c>
      <c r="E123" s="44">
        <f t="shared" si="14"/>
        <v>2651</v>
      </c>
      <c r="F123" s="44">
        <f t="shared" si="15"/>
        <v>2311</v>
      </c>
      <c r="G123" s="44">
        <f t="shared" si="16"/>
        <v>2069</v>
      </c>
      <c r="H123" s="44">
        <f t="shared" si="17"/>
        <v>1886</v>
      </c>
      <c r="I123" s="44">
        <f t="shared" si="18"/>
        <v>1745</v>
      </c>
      <c r="J123" s="44">
        <f t="shared" si="19"/>
        <v>1631</v>
      </c>
      <c r="K123" s="45">
        <v>120000</v>
      </c>
    </row>
    <row r="124" spans="1:11">
      <c r="A124" s="44">
        <f t="shared" si="10"/>
        <v>10902</v>
      </c>
      <c r="B124" s="44">
        <f t="shared" si="11"/>
        <v>5759</v>
      </c>
      <c r="C124" s="44">
        <f t="shared" si="12"/>
        <v>4045</v>
      </c>
      <c r="D124" s="44">
        <f t="shared" si="13"/>
        <v>3188</v>
      </c>
      <c r="E124" s="44">
        <f t="shared" si="14"/>
        <v>2674</v>
      </c>
      <c r="F124" s="44">
        <f t="shared" si="15"/>
        <v>2331</v>
      </c>
      <c r="G124" s="44">
        <f t="shared" si="16"/>
        <v>2086</v>
      </c>
      <c r="H124" s="44">
        <f t="shared" si="17"/>
        <v>1902</v>
      </c>
      <c r="I124" s="44">
        <f t="shared" si="18"/>
        <v>1759</v>
      </c>
      <c r="J124" s="44">
        <f t="shared" si="19"/>
        <v>1645</v>
      </c>
      <c r="K124" s="45">
        <v>121000</v>
      </c>
    </row>
    <row r="125" spans="1:11">
      <c r="A125" s="44">
        <f t="shared" si="10"/>
        <v>10992</v>
      </c>
      <c r="B125" s="44">
        <f t="shared" si="11"/>
        <v>5807</v>
      </c>
      <c r="C125" s="44">
        <f t="shared" si="12"/>
        <v>4078</v>
      </c>
      <c r="D125" s="44">
        <f t="shared" si="13"/>
        <v>3214</v>
      </c>
      <c r="E125" s="44">
        <f t="shared" si="14"/>
        <v>2696</v>
      </c>
      <c r="F125" s="44">
        <f t="shared" si="15"/>
        <v>2350</v>
      </c>
      <c r="G125" s="44">
        <f t="shared" si="16"/>
        <v>2103</v>
      </c>
      <c r="H125" s="44">
        <f t="shared" si="17"/>
        <v>1918</v>
      </c>
      <c r="I125" s="44">
        <f t="shared" si="18"/>
        <v>1774</v>
      </c>
      <c r="J125" s="44">
        <f t="shared" si="19"/>
        <v>1659</v>
      </c>
      <c r="K125" s="45">
        <v>122000</v>
      </c>
    </row>
    <row r="126" spans="1:11">
      <c r="A126" s="44">
        <f t="shared" si="10"/>
        <v>11082</v>
      </c>
      <c r="B126" s="44">
        <f t="shared" si="11"/>
        <v>5854</v>
      </c>
      <c r="C126" s="44">
        <f t="shared" si="12"/>
        <v>4112</v>
      </c>
      <c r="D126" s="44">
        <f t="shared" si="13"/>
        <v>3241</v>
      </c>
      <c r="E126" s="44">
        <f t="shared" si="14"/>
        <v>2718</v>
      </c>
      <c r="F126" s="44">
        <f t="shared" si="15"/>
        <v>2369</v>
      </c>
      <c r="G126" s="44">
        <f t="shared" si="16"/>
        <v>2120</v>
      </c>
      <c r="H126" s="44">
        <f t="shared" si="17"/>
        <v>1934</v>
      </c>
      <c r="I126" s="44">
        <f t="shared" si="18"/>
        <v>1788</v>
      </c>
      <c r="J126" s="44">
        <f t="shared" si="19"/>
        <v>1672</v>
      </c>
      <c r="K126" s="45">
        <v>123000</v>
      </c>
    </row>
    <row r="127" spans="1:11">
      <c r="A127" s="44">
        <f t="shared" si="10"/>
        <v>11172</v>
      </c>
      <c r="B127" s="44">
        <f t="shared" si="11"/>
        <v>5902</v>
      </c>
      <c r="C127" s="44">
        <f t="shared" si="12"/>
        <v>4145</v>
      </c>
      <c r="D127" s="44">
        <f t="shared" si="13"/>
        <v>3267</v>
      </c>
      <c r="E127" s="44">
        <f t="shared" si="14"/>
        <v>2740</v>
      </c>
      <c r="F127" s="44">
        <f t="shared" si="15"/>
        <v>2389</v>
      </c>
      <c r="G127" s="44">
        <f t="shared" si="16"/>
        <v>2138</v>
      </c>
      <c r="H127" s="44">
        <f t="shared" si="17"/>
        <v>1949</v>
      </c>
      <c r="I127" s="44">
        <f t="shared" si="18"/>
        <v>1803</v>
      </c>
      <c r="J127" s="44">
        <f t="shared" si="19"/>
        <v>1686</v>
      </c>
      <c r="K127" s="45">
        <v>124000</v>
      </c>
    </row>
    <row r="128" spans="1:11">
      <c r="A128" s="44">
        <f t="shared" si="10"/>
        <v>11262</v>
      </c>
      <c r="B128" s="44">
        <f t="shared" si="11"/>
        <v>5949</v>
      </c>
      <c r="C128" s="44">
        <f t="shared" si="12"/>
        <v>4179</v>
      </c>
      <c r="D128" s="44">
        <f t="shared" si="13"/>
        <v>3293</v>
      </c>
      <c r="E128" s="44">
        <f t="shared" si="14"/>
        <v>2762</v>
      </c>
      <c r="F128" s="44">
        <f t="shared" si="15"/>
        <v>2408</v>
      </c>
      <c r="G128" s="44">
        <f t="shared" si="16"/>
        <v>2155</v>
      </c>
      <c r="H128" s="44">
        <f t="shared" si="17"/>
        <v>1965</v>
      </c>
      <c r="I128" s="44">
        <f t="shared" si="18"/>
        <v>1817</v>
      </c>
      <c r="J128" s="44">
        <f t="shared" si="19"/>
        <v>1699</v>
      </c>
      <c r="K128" s="45">
        <v>125000</v>
      </c>
    </row>
    <row r="129" spans="1:11">
      <c r="A129" s="44">
        <f t="shared" si="10"/>
        <v>11352</v>
      </c>
      <c r="B129" s="44">
        <f t="shared" si="11"/>
        <v>5997</v>
      </c>
      <c r="C129" s="44">
        <f t="shared" si="12"/>
        <v>4212</v>
      </c>
      <c r="D129" s="44">
        <f t="shared" si="13"/>
        <v>3320</v>
      </c>
      <c r="E129" s="44">
        <f t="shared" si="14"/>
        <v>2784</v>
      </c>
      <c r="F129" s="44">
        <f t="shared" si="15"/>
        <v>2427</v>
      </c>
      <c r="G129" s="44">
        <f t="shared" si="16"/>
        <v>2172</v>
      </c>
      <c r="H129" s="44">
        <f t="shared" si="17"/>
        <v>1981</v>
      </c>
      <c r="I129" s="44">
        <f t="shared" si="18"/>
        <v>1832</v>
      </c>
      <c r="J129" s="44">
        <f t="shared" si="19"/>
        <v>1713</v>
      </c>
      <c r="K129" s="45">
        <v>126000</v>
      </c>
    </row>
    <row r="130" spans="1:11">
      <c r="A130" s="44">
        <f t="shared" si="10"/>
        <v>11442</v>
      </c>
      <c r="B130" s="44">
        <f t="shared" si="11"/>
        <v>6045</v>
      </c>
      <c r="C130" s="44">
        <f t="shared" si="12"/>
        <v>4245</v>
      </c>
      <c r="D130" s="44">
        <f t="shared" si="13"/>
        <v>3346</v>
      </c>
      <c r="E130" s="44">
        <f t="shared" si="14"/>
        <v>2806</v>
      </c>
      <c r="F130" s="44">
        <f t="shared" si="15"/>
        <v>2446</v>
      </c>
      <c r="G130" s="44">
        <f t="shared" si="16"/>
        <v>2189</v>
      </c>
      <c r="H130" s="44">
        <f t="shared" si="17"/>
        <v>1996</v>
      </c>
      <c r="I130" s="44">
        <f t="shared" si="18"/>
        <v>1847</v>
      </c>
      <c r="J130" s="44">
        <f t="shared" si="19"/>
        <v>1727</v>
      </c>
      <c r="K130" s="45">
        <v>127000</v>
      </c>
    </row>
    <row r="131" spans="1:11">
      <c r="A131" s="44">
        <f t="shared" si="10"/>
        <v>11532</v>
      </c>
      <c r="B131" s="44">
        <f t="shared" si="11"/>
        <v>6092</v>
      </c>
      <c r="C131" s="44">
        <f t="shared" si="12"/>
        <v>4279</v>
      </c>
      <c r="D131" s="44">
        <f t="shared" si="13"/>
        <v>3372</v>
      </c>
      <c r="E131" s="44">
        <f t="shared" si="14"/>
        <v>2828</v>
      </c>
      <c r="F131" s="44">
        <f t="shared" si="15"/>
        <v>2466</v>
      </c>
      <c r="G131" s="44">
        <f t="shared" si="16"/>
        <v>2206</v>
      </c>
      <c r="H131" s="44">
        <f t="shared" si="17"/>
        <v>2012</v>
      </c>
      <c r="I131" s="44">
        <f t="shared" si="18"/>
        <v>1861</v>
      </c>
      <c r="J131" s="44">
        <f t="shared" si="19"/>
        <v>1740</v>
      </c>
      <c r="K131" s="45">
        <v>128000</v>
      </c>
    </row>
    <row r="132" spans="1:11">
      <c r="A132" s="44">
        <f t="shared" si="10"/>
        <v>11622</v>
      </c>
      <c r="B132" s="44">
        <f t="shared" si="11"/>
        <v>6140</v>
      </c>
      <c r="C132" s="44">
        <f t="shared" si="12"/>
        <v>4312</v>
      </c>
      <c r="D132" s="44">
        <f t="shared" si="13"/>
        <v>3399</v>
      </c>
      <c r="E132" s="44">
        <f t="shared" si="14"/>
        <v>2850</v>
      </c>
      <c r="F132" s="44">
        <f t="shared" si="15"/>
        <v>2485</v>
      </c>
      <c r="G132" s="44">
        <f t="shared" si="16"/>
        <v>2224</v>
      </c>
      <c r="H132" s="44">
        <f t="shared" si="17"/>
        <v>2028</v>
      </c>
      <c r="I132" s="44">
        <f t="shared" si="18"/>
        <v>1876</v>
      </c>
      <c r="J132" s="44">
        <f t="shared" si="19"/>
        <v>1754</v>
      </c>
      <c r="K132" s="45">
        <v>129000</v>
      </c>
    </row>
    <row r="133" spans="1:11">
      <c r="A133" s="44">
        <f t="shared" ref="A133:A196" si="20">ROUNDUP((((K133+(K133*$A$2*$A$3))/($A$3*12))*1.02),0)</f>
        <v>11712</v>
      </c>
      <c r="B133" s="44">
        <f t="shared" ref="B133:B196" si="21">ROUNDUP((((K133+(K133*$B$2*$B$3))/($B$3*12))*1.02),0)</f>
        <v>6187</v>
      </c>
      <c r="C133" s="44">
        <f t="shared" ref="C133:C196" si="22">ROUNDUP((((K133+(K133*$C$2*$C$3))/($C$3*12))*1.02),0)</f>
        <v>4346</v>
      </c>
      <c r="D133" s="44">
        <f t="shared" ref="D133:D196" si="23">ROUNDUP((((K133+(K133*$D$2*$D$3))/($D$3*12))*1.02),0)</f>
        <v>3425</v>
      </c>
      <c r="E133" s="44">
        <f t="shared" ref="E133:E196" si="24">ROUNDUP((((K133+(K133*$E$2*$E$3))/($E$3*12))*1.02),0)</f>
        <v>2872</v>
      </c>
      <c r="F133" s="44">
        <f t="shared" ref="F133:F196" si="25">ROUNDUP((((K133+(K133*$F$2*$F$3))/($F$3*12))*1.02),0)</f>
        <v>2504</v>
      </c>
      <c r="G133" s="44">
        <f t="shared" ref="G133:G196" si="26">ROUNDUP((((K133+(K133*$G$2*$G$3))/($G$3*12))*1.02),0)</f>
        <v>2241</v>
      </c>
      <c r="H133" s="44">
        <f t="shared" ref="H133:H196" si="27">ROUNDUP((((K133+(K133*$H$2*$H$3))/($H$3*12))*1.02),0)</f>
        <v>2044</v>
      </c>
      <c r="I133" s="44">
        <f t="shared" ref="I133:I196" si="28">ROUNDUP((((K133+(K133*$I$2*$I$3))/($I$3*12))*1.02),0)</f>
        <v>1890</v>
      </c>
      <c r="J133" s="44">
        <f t="shared" ref="J133:J196" si="29">ROUNDUP((((K133+(K133*$J$2*$J$3))/($J$3*12))*1.02),0)</f>
        <v>1767</v>
      </c>
      <c r="K133" s="45">
        <v>130000</v>
      </c>
    </row>
    <row r="134" spans="1:11">
      <c r="A134" s="44">
        <f t="shared" si="20"/>
        <v>11802</v>
      </c>
      <c r="B134" s="44">
        <f t="shared" si="21"/>
        <v>6235</v>
      </c>
      <c r="C134" s="44">
        <f t="shared" si="22"/>
        <v>4379</v>
      </c>
      <c r="D134" s="44">
        <f t="shared" si="23"/>
        <v>3451</v>
      </c>
      <c r="E134" s="44">
        <f t="shared" si="24"/>
        <v>2894</v>
      </c>
      <c r="F134" s="44">
        <f t="shared" si="25"/>
        <v>2523</v>
      </c>
      <c r="G134" s="44">
        <f t="shared" si="26"/>
        <v>2258</v>
      </c>
      <c r="H134" s="44">
        <f t="shared" si="27"/>
        <v>2059</v>
      </c>
      <c r="I134" s="44">
        <f t="shared" si="28"/>
        <v>1905</v>
      </c>
      <c r="J134" s="44">
        <f t="shared" si="29"/>
        <v>1781</v>
      </c>
      <c r="K134" s="45">
        <v>131000</v>
      </c>
    </row>
    <row r="135" spans="1:11">
      <c r="A135" s="44">
        <f t="shared" si="20"/>
        <v>11893</v>
      </c>
      <c r="B135" s="44">
        <f t="shared" si="21"/>
        <v>6283</v>
      </c>
      <c r="C135" s="44">
        <f t="shared" si="22"/>
        <v>4413</v>
      </c>
      <c r="D135" s="44">
        <f t="shared" si="23"/>
        <v>3478</v>
      </c>
      <c r="E135" s="44">
        <f t="shared" si="24"/>
        <v>2917</v>
      </c>
      <c r="F135" s="44">
        <f t="shared" si="25"/>
        <v>2543</v>
      </c>
      <c r="G135" s="44">
        <f t="shared" si="26"/>
        <v>2275</v>
      </c>
      <c r="H135" s="44">
        <f t="shared" si="27"/>
        <v>2075</v>
      </c>
      <c r="I135" s="44">
        <f t="shared" si="28"/>
        <v>1919</v>
      </c>
      <c r="J135" s="44">
        <f t="shared" si="29"/>
        <v>1795</v>
      </c>
      <c r="K135" s="45">
        <v>132000</v>
      </c>
    </row>
    <row r="136" spans="1:11">
      <c r="A136" s="44">
        <f t="shared" si="20"/>
        <v>11983</v>
      </c>
      <c r="B136" s="44">
        <f t="shared" si="21"/>
        <v>6330</v>
      </c>
      <c r="C136" s="44">
        <f t="shared" si="22"/>
        <v>4446</v>
      </c>
      <c r="D136" s="44">
        <f t="shared" si="23"/>
        <v>3504</v>
      </c>
      <c r="E136" s="44">
        <f t="shared" si="24"/>
        <v>2939</v>
      </c>
      <c r="F136" s="44">
        <f t="shared" si="25"/>
        <v>2562</v>
      </c>
      <c r="G136" s="44">
        <f t="shared" si="26"/>
        <v>2293</v>
      </c>
      <c r="H136" s="44">
        <f t="shared" si="27"/>
        <v>2091</v>
      </c>
      <c r="I136" s="44">
        <f t="shared" si="28"/>
        <v>1934</v>
      </c>
      <c r="J136" s="44">
        <f t="shared" si="29"/>
        <v>1808</v>
      </c>
      <c r="K136" s="45">
        <v>133000</v>
      </c>
    </row>
    <row r="137" spans="1:11">
      <c r="A137" s="44">
        <f t="shared" si="20"/>
        <v>12073</v>
      </c>
      <c r="B137" s="44">
        <f t="shared" si="21"/>
        <v>6378</v>
      </c>
      <c r="C137" s="44">
        <f t="shared" si="22"/>
        <v>4479</v>
      </c>
      <c r="D137" s="44">
        <f t="shared" si="23"/>
        <v>3530</v>
      </c>
      <c r="E137" s="44">
        <f t="shared" si="24"/>
        <v>2961</v>
      </c>
      <c r="F137" s="44">
        <f t="shared" si="25"/>
        <v>2581</v>
      </c>
      <c r="G137" s="44">
        <f t="shared" si="26"/>
        <v>2310</v>
      </c>
      <c r="H137" s="44">
        <f t="shared" si="27"/>
        <v>2107</v>
      </c>
      <c r="I137" s="44">
        <f t="shared" si="28"/>
        <v>1948</v>
      </c>
      <c r="J137" s="44">
        <f t="shared" si="29"/>
        <v>1822</v>
      </c>
      <c r="K137" s="45">
        <v>134000</v>
      </c>
    </row>
    <row r="138" spans="1:11">
      <c r="A138" s="44">
        <f t="shared" si="20"/>
        <v>12163</v>
      </c>
      <c r="B138" s="44">
        <f t="shared" si="21"/>
        <v>6425</v>
      </c>
      <c r="C138" s="44">
        <f t="shared" si="22"/>
        <v>4513</v>
      </c>
      <c r="D138" s="44">
        <f t="shared" si="23"/>
        <v>3557</v>
      </c>
      <c r="E138" s="44">
        <f t="shared" si="24"/>
        <v>2983</v>
      </c>
      <c r="F138" s="44">
        <f t="shared" si="25"/>
        <v>2600</v>
      </c>
      <c r="G138" s="44">
        <f t="shared" si="26"/>
        <v>2327</v>
      </c>
      <c r="H138" s="44">
        <f t="shared" si="27"/>
        <v>2122</v>
      </c>
      <c r="I138" s="44">
        <f t="shared" si="28"/>
        <v>1963</v>
      </c>
      <c r="J138" s="44">
        <f t="shared" si="29"/>
        <v>1835</v>
      </c>
      <c r="K138" s="45">
        <v>135000</v>
      </c>
    </row>
    <row r="139" spans="1:11">
      <c r="A139" s="44">
        <f t="shared" si="20"/>
        <v>12253</v>
      </c>
      <c r="B139" s="44">
        <f t="shared" si="21"/>
        <v>6473</v>
      </c>
      <c r="C139" s="44">
        <f t="shared" si="22"/>
        <v>4546</v>
      </c>
      <c r="D139" s="44">
        <f t="shared" si="23"/>
        <v>3583</v>
      </c>
      <c r="E139" s="44">
        <f t="shared" si="24"/>
        <v>3005</v>
      </c>
      <c r="F139" s="44">
        <f t="shared" si="25"/>
        <v>2620</v>
      </c>
      <c r="G139" s="44">
        <f t="shared" si="26"/>
        <v>2344</v>
      </c>
      <c r="H139" s="44">
        <f t="shared" si="27"/>
        <v>2138</v>
      </c>
      <c r="I139" s="44">
        <f t="shared" si="28"/>
        <v>1977</v>
      </c>
      <c r="J139" s="44">
        <f t="shared" si="29"/>
        <v>1849</v>
      </c>
      <c r="K139" s="45">
        <v>136000</v>
      </c>
    </row>
    <row r="140" spans="1:11">
      <c r="A140" s="44">
        <f t="shared" si="20"/>
        <v>12343</v>
      </c>
      <c r="B140" s="44">
        <f t="shared" si="21"/>
        <v>6521</v>
      </c>
      <c r="C140" s="44">
        <f t="shared" si="22"/>
        <v>4580</v>
      </c>
      <c r="D140" s="44">
        <f t="shared" si="23"/>
        <v>3609</v>
      </c>
      <c r="E140" s="44">
        <f t="shared" si="24"/>
        <v>3027</v>
      </c>
      <c r="F140" s="44">
        <f t="shared" si="25"/>
        <v>2639</v>
      </c>
      <c r="G140" s="44">
        <f t="shared" si="26"/>
        <v>2362</v>
      </c>
      <c r="H140" s="44">
        <f t="shared" si="27"/>
        <v>2154</v>
      </c>
      <c r="I140" s="44">
        <f t="shared" si="28"/>
        <v>1992</v>
      </c>
      <c r="J140" s="44">
        <f t="shared" si="29"/>
        <v>1863</v>
      </c>
      <c r="K140" s="45">
        <v>137000</v>
      </c>
    </row>
    <row r="141" spans="1:11">
      <c r="A141" s="44">
        <f t="shared" si="20"/>
        <v>12433</v>
      </c>
      <c r="B141" s="44">
        <f t="shared" si="21"/>
        <v>6568</v>
      </c>
      <c r="C141" s="44">
        <f t="shared" si="22"/>
        <v>4613</v>
      </c>
      <c r="D141" s="44">
        <f t="shared" si="23"/>
        <v>3636</v>
      </c>
      <c r="E141" s="44">
        <f t="shared" si="24"/>
        <v>3049</v>
      </c>
      <c r="F141" s="44">
        <f t="shared" si="25"/>
        <v>2658</v>
      </c>
      <c r="G141" s="44">
        <f t="shared" si="26"/>
        <v>2379</v>
      </c>
      <c r="H141" s="44">
        <f t="shared" si="27"/>
        <v>2169</v>
      </c>
      <c r="I141" s="44">
        <f t="shared" si="28"/>
        <v>2006</v>
      </c>
      <c r="J141" s="44">
        <f t="shared" si="29"/>
        <v>1876</v>
      </c>
      <c r="K141" s="45">
        <v>138000</v>
      </c>
    </row>
    <row r="142" spans="1:11">
      <c r="A142" s="44">
        <f t="shared" si="20"/>
        <v>12523</v>
      </c>
      <c r="B142" s="44">
        <f t="shared" si="21"/>
        <v>6616</v>
      </c>
      <c r="C142" s="44">
        <f t="shared" si="22"/>
        <v>4647</v>
      </c>
      <c r="D142" s="44">
        <f t="shared" si="23"/>
        <v>3662</v>
      </c>
      <c r="E142" s="44">
        <f t="shared" si="24"/>
        <v>3071</v>
      </c>
      <c r="F142" s="44">
        <f t="shared" si="25"/>
        <v>2677</v>
      </c>
      <c r="G142" s="44">
        <f t="shared" si="26"/>
        <v>2396</v>
      </c>
      <c r="H142" s="44">
        <f t="shared" si="27"/>
        <v>2185</v>
      </c>
      <c r="I142" s="44">
        <f t="shared" si="28"/>
        <v>2021</v>
      </c>
      <c r="J142" s="44">
        <f t="shared" si="29"/>
        <v>1890</v>
      </c>
      <c r="K142" s="45">
        <v>139000</v>
      </c>
    </row>
    <row r="143" spans="1:11">
      <c r="A143" s="44">
        <f t="shared" si="20"/>
        <v>12613</v>
      </c>
      <c r="B143" s="44">
        <f t="shared" si="21"/>
        <v>6663</v>
      </c>
      <c r="C143" s="44">
        <f t="shared" si="22"/>
        <v>4680</v>
      </c>
      <c r="D143" s="44">
        <f t="shared" si="23"/>
        <v>3688</v>
      </c>
      <c r="E143" s="44">
        <f t="shared" si="24"/>
        <v>3093</v>
      </c>
      <c r="F143" s="44">
        <f t="shared" si="25"/>
        <v>2697</v>
      </c>
      <c r="G143" s="44">
        <f t="shared" si="26"/>
        <v>2413</v>
      </c>
      <c r="H143" s="44">
        <f t="shared" si="27"/>
        <v>2201</v>
      </c>
      <c r="I143" s="44">
        <f t="shared" si="28"/>
        <v>2036</v>
      </c>
      <c r="J143" s="44">
        <f t="shared" si="29"/>
        <v>1903</v>
      </c>
      <c r="K143" s="45">
        <v>140000</v>
      </c>
    </row>
    <row r="144" spans="1:11">
      <c r="A144" s="44">
        <f t="shared" si="20"/>
        <v>12703</v>
      </c>
      <c r="B144" s="44">
        <f t="shared" si="21"/>
        <v>6711</v>
      </c>
      <c r="C144" s="44">
        <f t="shared" si="22"/>
        <v>4713</v>
      </c>
      <c r="D144" s="44">
        <f t="shared" si="23"/>
        <v>3715</v>
      </c>
      <c r="E144" s="44">
        <f t="shared" si="24"/>
        <v>3115</v>
      </c>
      <c r="F144" s="44">
        <f t="shared" si="25"/>
        <v>2716</v>
      </c>
      <c r="G144" s="44">
        <f t="shared" si="26"/>
        <v>2431</v>
      </c>
      <c r="H144" s="44">
        <f t="shared" si="27"/>
        <v>2217</v>
      </c>
      <c r="I144" s="44">
        <f t="shared" si="28"/>
        <v>2050</v>
      </c>
      <c r="J144" s="44">
        <f t="shared" si="29"/>
        <v>1917</v>
      </c>
      <c r="K144" s="45">
        <v>141000</v>
      </c>
    </row>
    <row r="145" spans="1:11">
      <c r="A145" s="44">
        <f t="shared" si="20"/>
        <v>12793</v>
      </c>
      <c r="B145" s="44">
        <f t="shared" si="21"/>
        <v>6758</v>
      </c>
      <c r="C145" s="44">
        <f t="shared" si="22"/>
        <v>4747</v>
      </c>
      <c r="D145" s="44">
        <f t="shared" si="23"/>
        <v>3741</v>
      </c>
      <c r="E145" s="44">
        <f t="shared" si="24"/>
        <v>3137</v>
      </c>
      <c r="F145" s="44">
        <f t="shared" si="25"/>
        <v>2735</v>
      </c>
      <c r="G145" s="44">
        <f t="shared" si="26"/>
        <v>2448</v>
      </c>
      <c r="H145" s="44">
        <f t="shared" si="27"/>
        <v>2232</v>
      </c>
      <c r="I145" s="44">
        <f t="shared" si="28"/>
        <v>2065</v>
      </c>
      <c r="J145" s="44">
        <f t="shared" si="29"/>
        <v>1930</v>
      </c>
      <c r="K145" s="45">
        <v>142000</v>
      </c>
    </row>
    <row r="146" spans="1:11">
      <c r="A146" s="44">
        <f t="shared" si="20"/>
        <v>12884</v>
      </c>
      <c r="B146" s="44">
        <f t="shared" si="21"/>
        <v>6806</v>
      </c>
      <c r="C146" s="44">
        <f t="shared" si="22"/>
        <v>4780</v>
      </c>
      <c r="D146" s="44">
        <f t="shared" si="23"/>
        <v>3767</v>
      </c>
      <c r="E146" s="44">
        <f t="shared" si="24"/>
        <v>3160</v>
      </c>
      <c r="F146" s="44">
        <f t="shared" si="25"/>
        <v>2754</v>
      </c>
      <c r="G146" s="44">
        <f t="shared" si="26"/>
        <v>2465</v>
      </c>
      <c r="H146" s="44">
        <f t="shared" si="27"/>
        <v>2248</v>
      </c>
      <c r="I146" s="44">
        <f t="shared" si="28"/>
        <v>2079</v>
      </c>
      <c r="J146" s="44">
        <f t="shared" si="29"/>
        <v>1944</v>
      </c>
      <c r="K146" s="45">
        <v>143000</v>
      </c>
    </row>
    <row r="147" spans="1:11">
      <c r="A147" s="44">
        <f t="shared" si="20"/>
        <v>12974</v>
      </c>
      <c r="B147" s="44">
        <f t="shared" si="21"/>
        <v>6854</v>
      </c>
      <c r="C147" s="44">
        <f t="shared" si="22"/>
        <v>4814</v>
      </c>
      <c r="D147" s="44">
        <f t="shared" si="23"/>
        <v>3794</v>
      </c>
      <c r="E147" s="44">
        <f t="shared" si="24"/>
        <v>3182</v>
      </c>
      <c r="F147" s="44">
        <f t="shared" si="25"/>
        <v>2774</v>
      </c>
      <c r="G147" s="44">
        <f t="shared" si="26"/>
        <v>2482</v>
      </c>
      <c r="H147" s="44">
        <f t="shared" si="27"/>
        <v>2264</v>
      </c>
      <c r="I147" s="44">
        <f t="shared" si="28"/>
        <v>2094</v>
      </c>
      <c r="J147" s="44">
        <f t="shared" si="29"/>
        <v>1958</v>
      </c>
      <c r="K147" s="45">
        <v>144000</v>
      </c>
    </row>
    <row r="148" spans="1:11">
      <c r="A148" s="44">
        <f t="shared" si="20"/>
        <v>13064</v>
      </c>
      <c r="B148" s="44">
        <f t="shared" si="21"/>
        <v>6901</v>
      </c>
      <c r="C148" s="44">
        <f t="shared" si="22"/>
        <v>4847</v>
      </c>
      <c r="D148" s="44">
        <f t="shared" si="23"/>
        <v>3820</v>
      </c>
      <c r="E148" s="44">
        <f t="shared" si="24"/>
        <v>3204</v>
      </c>
      <c r="F148" s="44">
        <f t="shared" si="25"/>
        <v>2793</v>
      </c>
      <c r="G148" s="44">
        <f t="shared" si="26"/>
        <v>2499</v>
      </c>
      <c r="H148" s="44">
        <f t="shared" si="27"/>
        <v>2279</v>
      </c>
      <c r="I148" s="44">
        <f t="shared" si="28"/>
        <v>2108</v>
      </c>
      <c r="J148" s="44">
        <f t="shared" si="29"/>
        <v>1971</v>
      </c>
      <c r="K148" s="45">
        <v>145000</v>
      </c>
    </row>
    <row r="149" spans="1:11">
      <c r="A149" s="44">
        <f t="shared" si="20"/>
        <v>13154</v>
      </c>
      <c r="B149" s="44">
        <f t="shared" si="21"/>
        <v>6949</v>
      </c>
      <c r="C149" s="44">
        <f t="shared" si="22"/>
        <v>4881</v>
      </c>
      <c r="D149" s="44">
        <f t="shared" si="23"/>
        <v>3846</v>
      </c>
      <c r="E149" s="44">
        <f t="shared" si="24"/>
        <v>3226</v>
      </c>
      <c r="F149" s="44">
        <f t="shared" si="25"/>
        <v>2812</v>
      </c>
      <c r="G149" s="44">
        <f t="shared" si="26"/>
        <v>2517</v>
      </c>
      <c r="H149" s="44">
        <f t="shared" si="27"/>
        <v>2295</v>
      </c>
      <c r="I149" s="44">
        <f t="shared" si="28"/>
        <v>2123</v>
      </c>
      <c r="J149" s="44">
        <f t="shared" si="29"/>
        <v>1985</v>
      </c>
      <c r="K149" s="45">
        <v>146000</v>
      </c>
    </row>
    <row r="150" spans="1:11">
      <c r="A150" s="44">
        <f t="shared" si="20"/>
        <v>13244</v>
      </c>
      <c r="B150" s="44">
        <f t="shared" si="21"/>
        <v>6996</v>
      </c>
      <c r="C150" s="44">
        <f t="shared" si="22"/>
        <v>4914</v>
      </c>
      <c r="D150" s="44">
        <f t="shared" si="23"/>
        <v>3873</v>
      </c>
      <c r="E150" s="44">
        <f t="shared" si="24"/>
        <v>3248</v>
      </c>
      <c r="F150" s="44">
        <f t="shared" si="25"/>
        <v>2831</v>
      </c>
      <c r="G150" s="44">
        <f t="shared" si="26"/>
        <v>2534</v>
      </c>
      <c r="H150" s="44">
        <f t="shared" si="27"/>
        <v>2311</v>
      </c>
      <c r="I150" s="44">
        <f t="shared" si="28"/>
        <v>2137</v>
      </c>
      <c r="J150" s="44">
        <f t="shared" si="29"/>
        <v>1998</v>
      </c>
      <c r="K150" s="45">
        <v>147000</v>
      </c>
    </row>
    <row r="151" spans="1:11">
      <c r="A151" s="44">
        <f t="shared" si="20"/>
        <v>13334</v>
      </c>
      <c r="B151" s="44">
        <f t="shared" si="21"/>
        <v>7044</v>
      </c>
      <c r="C151" s="44">
        <f t="shared" si="22"/>
        <v>4947</v>
      </c>
      <c r="D151" s="44">
        <f t="shared" si="23"/>
        <v>3899</v>
      </c>
      <c r="E151" s="44">
        <f t="shared" si="24"/>
        <v>3270</v>
      </c>
      <c r="F151" s="44">
        <f t="shared" si="25"/>
        <v>2851</v>
      </c>
      <c r="G151" s="44">
        <f t="shared" si="26"/>
        <v>2551</v>
      </c>
      <c r="H151" s="44">
        <f t="shared" si="27"/>
        <v>2327</v>
      </c>
      <c r="I151" s="44">
        <f t="shared" si="28"/>
        <v>2152</v>
      </c>
      <c r="J151" s="44">
        <f t="shared" si="29"/>
        <v>2012</v>
      </c>
      <c r="K151" s="45">
        <v>148000</v>
      </c>
    </row>
    <row r="152" spans="1:11">
      <c r="A152" s="44">
        <f t="shared" si="20"/>
        <v>13424</v>
      </c>
      <c r="B152" s="44">
        <f t="shared" si="21"/>
        <v>7092</v>
      </c>
      <c r="C152" s="44">
        <f t="shared" si="22"/>
        <v>4981</v>
      </c>
      <c r="D152" s="44">
        <f t="shared" si="23"/>
        <v>3925</v>
      </c>
      <c r="E152" s="44">
        <f t="shared" si="24"/>
        <v>3292</v>
      </c>
      <c r="F152" s="44">
        <f t="shared" si="25"/>
        <v>2870</v>
      </c>
      <c r="G152" s="44">
        <f t="shared" si="26"/>
        <v>2568</v>
      </c>
      <c r="H152" s="44">
        <f t="shared" si="27"/>
        <v>2342</v>
      </c>
      <c r="I152" s="44">
        <f t="shared" si="28"/>
        <v>2166</v>
      </c>
      <c r="J152" s="44">
        <f t="shared" si="29"/>
        <v>2026</v>
      </c>
      <c r="K152" s="45">
        <v>149000</v>
      </c>
    </row>
    <row r="153" spans="1:11">
      <c r="A153" s="44">
        <f t="shared" si="20"/>
        <v>13514</v>
      </c>
      <c r="B153" s="44">
        <f t="shared" si="21"/>
        <v>7139</v>
      </c>
      <c r="C153" s="44">
        <f t="shared" si="22"/>
        <v>5014</v>
      </c>
      <c r="D153" s="44">
        <f t="shared" si="23"/>
        <v>3952</v>
      </c>
      <c r="E153" s="44">
        <f t="shared" si="24"/>
        <v>3314</v>
      </c>
      <c r="F153" s="44">
        <f t="shared" si="25"/>
        <v>2889</v>
      </c>
      <c r="G153" s="44">
        <f t="shared" si="26"/>
        <v>2586</v>
      </c>
      <c r="H153" s="44">
        <f t="shared" si="27"/>
        <v>2358</v>
      </c>
      <c r="I153" s="44">
        <f t="shared" si="28"/>
        <v>2181</v>
      </c>
      <c r="J153" s="44">
        <f t="shared" si="29"/>
        <v>2039</v>
      </c>
      <c r="K153" s="45">
        <v>150000</v>
      </c>
    </row>
    <row r="154" spans="1:11">
      <c r="A154" s="44">
        <f t="shared" si="20"/>
        <v>13604</v>
      </c>
      <c r="B154" s="44">
        <f t="shared" si="21"/>
        <v>7187</v>
      </c>
      <c r="C154" s="44">
        <f t="shared" si="22"/>
        <v>5048</v>
      </c>
      <c r="D154" s="44">
        <f t="shared" si="23"/>
        <v>3978</v>
      </c>
      <c r="E154" s="44">
        <f t="shared" si="24"/>
        <v>3336</v>
      </c>
      <c r="F154" s="44">
        <f t="shared" si="25"/>
        <v>2908</v>
      </c>
      <c r="G154" s="44">
        <f t="shared" si="26"/>
        <v>2603</v>
      </c>
      <c r="H154" s="44">
        <f t="shared" si="27"/>
        <v>2374</v>
      </c>
      <c r="I154" s="44">
        <f t="shared" si="28"/>
        <v>2195</v>
      </c>
      <c r="J154" s="44">
        <f t="shared" si="29"/>
        <v>2053</v>
      </c>
      <c r="K154" s="45">
        <v>151000</v>
      </c>
    </row>
    <row r="155" spans="1:11">
      <c r="A155" s="44">
        <f t="shared" si="20"/>
        <v>13694</v>
      </c>
      <c r="B155" s="44">
        <f t="shared" si="21"/>
        <v>7234</v>
      </c>
      <c r="C155" s="44">
        <f t="shared" si="22"/>
        <v>5081</v>
      </c>
      <c r="D155" s="44">
        <f t="shared" si="23"/>
        <v>4004</v>
      </c>
      <c r="E155" s="44">
        <f t="shared" si="24"/>
        <v>3358</v>
      </c>
      <c r="F155" s="44">
        <f t="shared" si="25"/>
        <v>2928</v>
      </c>
      <c r="G155" s="44">
        <f t="shared" si="26"/>
        <v>2620</v>
      </c>
      <c r="H155" s="44">
        <f t="shared" si="27"/>
        <v>2389</v>
      </c>
      <c r="I155" s="44">
        <f t="shared" si="28"/>
        <v>2210</v>
      </c>
      <c r="J155" s="44">
        <f t="shared" si="29"/>
        <v>2066</v>
      </c>
      <c r="K155" s="45">
        <v>152000</v>
      </c>
    </row>
    <row r="156" spans="1:11">
      <c r="A156" s="44">
        <f t="shared" si="20"/>
        <v>13784</v>
      </c>
      <c r="B156" s="44">
        <f t="shared" si="21"/>
        <v>7282</v>
      </c>
      <c r="C156" s="44">
        <f t="shared" si="22"/>
        <v>5114</v>
      </c>
      <c r="D156" s="44">
        <f t="shared" si="23"/>
        <v>4031</v>
      </c>
      <c r="E156" s="44">
        <f t="shared" si="24"/>
        <v>3380</v>
      </c>
      <c r="F156" s="44">
        <f t="shared" si="25"/>
        <v>2947</v>
      </c>
      <c r="G156" s="44">
        <f t="shared" si="26"/>
        <v>2637</v>
      </c>
      <c r="H156" s="44">
        <f t="shared" si="27"/>
        <v>2405</v>
      </c>
      <c r="I156" s="44">
        <f t="shared" si="28"/>
        <v>2224</v>
      </c>
      <c r="J156" s="44">
        <f t="shared" si="29"/>
        <v>2080</v>
      </c>
      <c r="K156" s="45">
        <v>153000</v>
      </c>
    </row>
    <row r="157" spans="1:11">
      <c r="A157" s="44">
        <f t="shared" si="20"/>
        <v>13875</v>
      </c>
      <c r="B157" s="44">
        <f t="shared" si="21"/>
        <v>7330</v>
      </c>
      <c r="C157" s="44">
        <f t="shared" si="22"/>
        <v>5148</v>
      </c>
      <c r="D157" s="44">
        <f t="shared" si="23"/>
        <v>4057</v>
      </c>
      <c r="E157" s="44">
        <f t="shared" si="24"/>
        <v>3403</v>
      </c>
      <c r="F157" s="44">
        <f t="shared" si="25"/>
        <v>2966</v>
      </c>
      <c r="G157" s="44">
        <f t="shared" si="26"/>
        <v>2655</v>
      </c>
      <c r="H157" s="44">
        <f t="shared" si="27"/>
        <v>2421</v>
      </c>
      <c r="I157" s="44">
        <f t="shared" si="28"/>
        <v>2239</v>
      </c>
      <c r="J157" s="44">
        <f t="shared" si="29"/>
        <v>2094</v>
      </c>
      <c r="K157" s="45">
        <v>154000</v>
      </c>
    </row>
    <row r="158" spans="1:11">
      <c r="A158" s="44">
        <f t="shared" si="20"/>
        <v>13965</v>
      </c>
      <c r="B158" s="44">
        <f t="shared" si="21"/>
        <v>7377</v>
      </c>
      <c r="C158" s="44">
        <f t="shared" si="22"/>
        <v>5181</v>
      </c>
      <c r="D158" s="44">
        <f t="shared" si="23"/>
        <v>4083</v>
      </c>
      <c r="E158" s="44">
        <f t="shared" si="24"/>
        <v>3425</v>
      </c>
      <c r="F158" s="44">
        <f t="shared" si="25"/>
        <v>2986</v>
      </c>
      <c r="G158" s="44">
        <f t="shared" si="26"/>
        <v>2672</v>
      </c>
      <c r="H158" s="44">
        <f t="shared" si="27"/>
        <v>2437</v>
      </c>
      <c r="I158" s="44">
        <f t="shared" si="28"/>
        <v>2254</v>
      </c>
      <c r="J158" s="44">
        <f t="shared" si="29"/>
        <v>2107</v>
      </c>
      <c r="K158" s="45">
        <v>155000</v>
      </c>
    </row>
    <row r="159" spans="1:11">
      <c r="A159" s="44">
        <f t="shared" si="20"/>
        <v>14055</v>
      </c>
      <c r="B159" s="44">
        <f t="shared" si="21"/>
        <v>7425</v>
      </c>
      <c r="C159" s="44">
        <f t="shared" si="22"/>
        <v>5215</v>
      </c>
      <c r="D159" s="44">
        <f t="shared" si="23"/>
        <v>4110</v>
      </c>
      <c r="E159" s="44">
        <f t="shared" si="24"/>
        <v>3447</v>
      </c>
      <c r="F159" s="44">
        <f t="shared" si="25"/>
        <v>3005</v>
      </c>
      <c r="G159" s="44">
        <f t="shared" si="26"/>
        <v>2689</v>
      </c>
      <c r="H159" s="44">
        <f t="shared" si="27"/>
        <v>2452</v>
      </c>
      <c r="I159" s="44">
        <f t="shared" si="28"/>
        <v>2268</v>
      </c>
      <c r="J159" s="44">
        <f t="shared" si="29"/>
        <v>2121</v>
      </c>
      <c r="K159" s="45">
        <v>156000</v>
      </c>
    </row>
    <row r="160" spans="1:11">
      <c r="A160" s="44">
        <f t="shared" si="20"/>
        <v>14145</v>
      </c>
      <c r="B160" s="44">
        <f t="shared" si="21"/>
        <v>7472</v>
      </c>
      <c r="C160" s="44">
        <f t="shared" si="22"/>
        <v>5248</v>
      </c>
      <c r="D160" s="44">
        <f t="shared" si="23"/>
        <v>4136</v>
      </c>
      <c r="E160" s="44">
        <f t="shared" si="24"/>
        <v>3469</v>
      </c>
      <c r="F160" s="44">
        <f t="shared" si="25"/>
        <v>3024</v>
      </c>
      <c r="G160" s="44">
        <f t="shared" si="26"/>
        <v>2706</v>
      </c>
      <c r="H160" s="44">
        <f t="shared" si="27"/>
        <v>2468</v>
      </c>
      <c r="I160" s="44">
        <f t="shared" si="28"/>
        <v>2283</v>
      </c>
      <c r="J160" s="44">
        <f t="shared" si="29"/>
        <v>2134</v>
      </c>
      <c r="K160" s="45">
        <v>157000</v>
      </c>
    </row>
    <row r="161" spans="1:11">
      <c r="A161" s="44">
        <f t="shared" si="20"/>
        <v>14235</v>
      </c>
      <c r="B161" s="44">
        <f t="shared" si="21"/>
        <v>7520</v>
      </c>
      <c r="C161" s="44">
        <f t="shared" si="22"/>
        <v>5282</v>
      </c>
      <c r="D161" s="44">
        <f t="shared" si="23"/>
        <v>4162</v>
      </c>
      <c r="E161" s="44">
        <f t="shared" si="24"/>
        <v>3491</v>
      </c>
      <c r="F161" s="44">
        <f t="shared" si="25"/>
        <v>3043</v>
      </c>
      <c r="G161" s="44">
        <f t="shared" si="26"/>
        <v>2724</v>
      </c>
      <c r="H161" s="44">
        <f t="shared" si="27"/>
        <v>2484</v>
      </c>
      <c r="I161" s="44">
        <f t="shared" si="28"/>
        <v>2297</v>
      </c>
      <c r="J161" s="44">
        <f t="shared" si="29"/>
        <v>2148</v>
      </c>
      <c r="K161" s="45">
        <v>158000</v>
      </c>
    </row>
    <row r="162" spans="1:11">
      <c r="A162" s="44">
        <f t="shared" si="20"/>
        <v>14325</v>
      </c>
      <c r="B162" s="44">
        <f t="shared" si="21"/>
        <v>7568</v>
      </c>
      <c r="C162" s="44">
        <f t="shared" si="22"/>
        <v>5315</v>
      </c>
      <c r="D162" s="44">
        <f t="shared" si="23"/>
        <v>4189</v>
      </c>
      <c r="E162" s="44">
        <f t="shared" si="24"/>
        <v>3513</v>
      </c>
      <c r="F162" s="44">
        <f t="shared" si="25"/>
        <v>3063</v>
      </c>
      <c r="G162" s="44">
        <f t="shared" si="26"/>
        <v>2741</v>
      </c>
      <c r="H162" s="44">
        <f t="shared" si="27"/>
        <v>2499</v>
      </c>
      <c r="I162" s="44">
        <f t="shared" si="28"/>
        <v>2312</v>
      </c>
      <c r="J162" s="44">
        <f t="shared" si="29"/>
        <v>2162</v>
      </c>
      <c r="K162" s="45">
        <v>159000</v>
      </c>
    </row>
    <row r="163" spans="1:11">
      <c r="A163" s="44">
        <f t="shared" si="20"/>
        <v>14415</v>
      </c>
      <c r="B163" s="44">
        <f t="shared" si="21"/>
        <v>7615</v>
      </c>
      <c r="C163" s="44">
        <f t="shared" si="22"/>
        <v>5348</v>
      </c>
      <c r="D163" s="44">
        <f t="shared" si="23"/>
        <v>4215</v>
      </c>
      <c r="E163" s="44">
        <f t="shared" si="24"/>
        <v>3535</v>
      </c>
      <c r="F163" s="44">
        <f t="shared" si="25"/>
        <v>3082</v>
      </c>
      <c r="G163" s="44">
        <f t="shared" si="26"/>
        <v>2758</v>
      </c>
      <c r="H163" s="44">
        <f t="shared" si="27"/>
        <v>2515</v>
      </c>
      <c r="I163" s="44">
        <f t="shared" si="28"/>
        <v>2326</v>
      </c>
      <c r="J163" s="44">
        <f t="shared" si="29"/>
        <v>2175</v>
      </c>
      <c r="K163" s="45">
        <v>160000</v>
      </c>
    </row>
    <row r="164" spans="1:11">
      <c r="A164" s="44">
        <f t="shared" si="20"/>
        <v>14505</v>
      </c>
      <c r="B164" s="44">
        <f t="shared" si="21"/>
        <v>7663</v>
      </c>
      <c r="C164" s="44">
        <f t="shared" si="22"/>
        <v>5382</v>
      </c>
      <c r="D164" s="44">
        <f t="shared" si="23"/>
        <v>4241</v>
      </c>
      <c r="E164" s="44">
        <f t="shared" si="24"/>
        <v>3557</v>
      </c>
      <c r="F164" s="44">
        <f t="shared" si="25"/>
        <v>3101</v>
      </c>
      <c r="G164" s="44">
        <f t="shared" si="26"/>
        <v>2775</v>
      </c>
      <c r="H164" s="44">
        <f t="shared" si="27"/>
        <v>2531</v>
      </c>
      <c r="I164" s="44">
        <f t="shared" si="28"/>
        <v>2341</v>
      </c>
      <c r="J164" s="44">
        <f t="shared" si="29"/>
        <v>2189</v>
      </c>
      <c r="K164" s="45">
        <v>161000</v>
      </c>
    </row>
    <row r="165" spans="1:11">
      <c r="A165" s="44">
        <f t="shared" si="20"/>
        <v>14595</v>
      </c>
      <c r="B165" s="44">
        <f t="shared" si="21"/>
        <v>7710</v>
      </c>
      <c r="C165" s="44">
        <f t="shared" si="22"/>
        <v>5415</v>
      </c>
      <c r="D165" s="44">
        <f t="shared" si="23"/>
        <v>4268</v>
      </c>
      <c r="E165" s="44">
        <f t="shared" si="24"/>
        <v>3579</v>
      </c>
      <c r="F165" s="44">
        <f t="shared" si="25"/>
        <v>3120</v>
      </c>
      <c r="G165" s="44">
        <f t="shared" si="26"/>
        <v>2792</v>
      </c>
      <c r="H165" s="44">
        <f t="shared" si="27"/>
        <v>2547</v>
      </c>
      <c r="I165" s="44">
        <f t="shared" si="28"/>
        <v>2355</v>
      </c>
      <c r="J165" s="44">
        <f t="shared" si="29"/>
        <v>2202</v>
      </c>
      <c r="K165" s="45">
        <v>162000</v>
      </c>
    </row>
    <row r="166" spans="1:11">
      <c r="A166" s="44">
        <f t="shared" si="20"/>
        <v>14685</v>
      </c>
      <c r="B166" s="44">
        <f t="shared" si="21"/>
        <v>7758</v>
      </c>
      <c r="C166" s="44">
        <f t="shared" si="22"/>
        <v>5449</v>
      </c>
      <c r="D166" s="44">
        <f t="shared" si="23"/>
        <v>4294</v>
      </c>
      <c r="E166" s="44">
        <f t="shared" si="24"/>
        <v>3601</v>
      </c>
      <c r="F166" s="44">
        <f t="shared" si="25"/>
        <v>3140</v>
      </c>
      <c r="G166" s="44">
        <f t="shared" si="26"/>
        <v>2810</v>
      </c>
      <c r="H166" s="44">
        <f t="shared" si="27"/>
        <v>2562</v>
      </c>
      <c r="I166" s="44">
        <f t="shared" si="28"/>
        <v>2370</v>
      </c>
      <c r="J166" s="44">
        <f t="shared" si="29"/>
        <v>2216</v>
      </c>
      <c r="K166" s="45">
        <v>163000</v>
      </c>
    </row>
    <row r="167" spans="1:11">
      <c r="A167" s="44">
        <f t="shared" si="20"/>
        <v>14776</v>
      </c>
      <c r="B167" s="44">
        <f t="shared" si="21"/>
        <v>7806</v>
      </c>
      <c r="C167" s="44">
        <f t="shared" si="22"/>
        <v>5482</v>
      </c>
      <c r="D167" s="44">
        <f t="shared" si="23"/>
        <v>4321</v>
      </c>
      <c r="E167" s="44">
        <f t="shared" si="24"/>
        <v>3624</v>
      </c>
      <c r="F167" s="44">
        <f t="shared" si="25"/>
        <v>3159</v>
      </c>
      <c r="G167" s="44">
        <f t="shared" si="26"/>
        <v>2827</v>
      </c>
      <c r="H167" s="44">
        <f t="shared" si="27"/>
        <v>2578</v>
      </c>
      <c r="I167" s="44">
        <f t="shared" si="28"/>
        <v>2384</v>
      </c>
      <c r="J167" s="44">
        <f t="shared" si="29"/>
        <v>2230</v>
      </c>
      <c r="K167" s="45">
        <v>164000</v>
      </c>
    </row>
    <row r="168" spans="1:11">
      <c r="A168" s="44">
        <f t="shared" si="20"/>
        <v>14866</v>
      </c>
      <c r="B168" s="44">
        <f t="shared" si="21"/>
        <v>7853</v>
      </c>
      <c r="C168" s="44">
        <f t="shared" si="22"/>
        <v>5516</v>
      </c>
      <c r="D168" s="44">
        <f t="shared" si="23"/>
        <v>4347</v>
      </c>
      <c r="E168" s="44">
        <f t="shared" si="24"/>
        <v>3646</v>
      </c>
      <c r="F168" s="44">
        <f t="shared" si="25"/>
        <v>3178</v>
      </c>
      <c r="G168" s="44">
        <f t="shared" si="26"/>
        <v>2844</v>
      </c>
      <c r="H168" s="44">
        <f t="shared" si="27"/>
        <v>2594</v>
      </c>
      <c r="I168" s="44">
        <f t="shared" si="28"/>
        <v>2399</v>
      </c>
      <c r="J168" s="44">
        <f t="shared" si="29"/>
        <v>2243</v>
      </c>
      <c r="K168" s="45">
        <v>165000</v>
      </c>
    </row>
    <row r="169" spans="1:11">
      <c r="A169" s="44">
        <f t="shared" si="20"/>
        <v>14956</v>
      </c>
      <c r="B169" s="44">
        <f t="shared" si="21"/>
        <v>7901</v>
      </c>
      <c r="C169" s="44">
        <f t="shared" si="22"/>
        <v>5549</v>
      </c>
      <c r="D169" s="44">
        <f t="shared" si="23"/>
        <v>4373</v>
      </c>
      <c r="E169" s="44">
        <f t="shared" si="24"/>
        <v>3668</v>
      </c>
      <c r="F169" s="44">
        <f t="shared" si="25"/>
        <v>3197</v>
      </c>
      <c r="G169" s="44">
        <f t="shared" si="26"/>
        <v>2861</v>
      </c>
      <c r="H169" s="44">
        <f t="shared" si="27"/>
        <v>2609</v>
      </c>
      <c r="I169" s="44">
        <f t="shared" si="28"/>
        <v>2413</v>
      </c>
      <c r="J169" s="44">
        <f t="shared" si="29"/>
        <v>2257</v>
      </c>
      <c r="K169" s="45">
        <v>166000</v>
      </c>
    </row>
    <row r="170" spans="1:11">
      <c r="A170" s="44">
        <f t="shared" si="20"/>
        <v>15046</v>
      </c>
      <c r="B170" s="44">
        <f t="shared" si="21"/>
        <v>7948</v>
      </c>
      <c r="C170" s="44">
        <f t="shared" si="22"/>
        <v>5582</v>
      </c>
      <c r="D170" s="44">
        <f t="shared" si="23"/>
        <v>4400</v>
      </c>
      <c r="E170" s="44">
        <f t="shared" si="24"/>
        <v>3690</v>
      </c>
      <c r="F170" s="44">
        <f t="shared" si="25"/>
        <v>3217</v>
      </c>
      <c r="G170" s="44">
        <f t="shared" si="26"/>
        <v>2879</v>
      </c>
      <c r="H170" s="44">
        <f t="shared" si="27"/>
        <v>2625</v>
      </c>
      <c r="I170" s="44">
        <f t="shared" si="28"/>
        <v>2428</v>
      </c>
      <c r="J170" s="44">
        <f t="shared" si="29"/>
        <v>2270</v>
      </c>
      <c r="K170" s="45">
        <v>167000</v>
      </c>
    </row>
    <row r="171" spans="1:11">
      <c r="A171" s="44">
        <f t="shared" si="20"/>
        <v>15136</v>
      </c>
      <c r="B171" s="44">
        <f t="shared" si="21"/>
        <v>7996</v>
      </c>
      <c r="C171" s="44">
        <f t="shared" si="22"/>
        <v>5616</v>
      </c>
      <c r="D171" s="44">
        <f t="shared" si="23"/>
        <v>4426</v>
      </c>
      <c r="E171" s="44">
        <f t="shared" si="24"/>
        <v>3712</v>
      </c>
      <c r="F171" s="44">
        <f t="shared" si="25"/>
        <v>3236</v>
      </c>
      <c r="G171" s="44">
        <f t="shared" si="26"/>
        <v>2896</v>
      </c>
      <c r="H171" s="44">
        <f t="shared" si="27"/>
        <v>2641</v>
      </c>
      <c r="I171" s="44">
        <f t="shared" si="28"/>
        <v>2443</v>
      </c>
      <c r="J171" s="44">
        <f t="shared" si="29"/>
        <v>2284</v>
      </c>
      <c r="K171" s="45">
        <v>168000</v>
      </c>
    </row>
    <row r="172" spans="1:11">
      <c r="A172" s="44">
        <f t="shared" si="20"/>
        <v>15226</v>
      </c>
      <c r="B172" s="44">
        <f t="shared" si="21"/>
        <v>8043</v>
      </c>
      <c r="C172" s="44">
        <f t="shared" si="22"/>
        <v>5649</v>
      </c>
      <c r="D172" s="44">
        <f t="shared" si="23"/>
        <v>4452</v>
      </c>
      <c r="E172" s="44">
        <f t="shared" si="24"/>
        <v>3734</v>
      </c>
      <c r="F172" s="44">
        <f t="shared" si="25"/>
        <v>3255</v>
      </c>
      <c r="G172" s="44">
        <f t="shared" si="26"/>
        <v>2913</v>
      </c>
      <c r="H172" s="44">
        <f t="shared" si="27"/>
        <v>2657</v>
      </c>
      <c r="I172" s="44">
        <f t="shared" si="28"/>
        <v>2457</v>
      </c>
      <c r="J172" s="44">
        <f t="shared" si="29"/>
        <v>2297</v>
      </c>
      <c r="K172" s="45">
        <v>169000</v>
      </c>
    </row>
    <row r="173" spans="1:11">
      <c r="A173" s="44">
        <f t="shared" si="20"/>
        <v>15316</v>
      </c>
      <c r="B173" s="44">
        <f t="shared" si="21"/>
        <v>8091</v>
      </c>
      <c r="C173" s="44">
        <f t="shared" si="22"/>
        <v>5683</v>
      </c>
      <c r="D173" s="44">
        <f t="shared" si="23"/>
        <v>4479</v>
      </c>
      <c r="E173" s="44">
        <f t="shared" si="24"/>
        <v>3756</v>
      </c>
      <c r="F173" s="44">
        <f t="shared" si="25"/>
        <v>3274</v>
      </c>
      <c r="G173" s="44">
        <f t="shared" si="26"/>
        <v>2930</v>
      </c>
      <c r="H173" s="44">
        <f t="shared" si="27"/>
        <v>2672</v>
      </c>
      <c r="I173" s="44">
        <f t="shared" si="28"/>
        <v>2472</v>
      </c>
      <c r="J173" s="44">
        <f t="shared" si="29"/>
        <v>2311</v>
      </c>
      <c r="K173" s="45">
        <v>170000</v>
      </c>
    </row>
    <row r="174" spans="1:11">
      <c r="A174" s="44">
        <f t="shared" si="20"/>
        <v>15406</v>
      </c>
      <c r="B174" s="44">
        <f t="shared" si="21"/>
        <v>8139</v>
      </c>
      <c r="C174" s="44">
        <f t="shared" si="22"/>
        <v>5716</v>
      </c>
      <c r="D174" s="44">
        <f t="shared" si="23"/>
        <v>4505</v>
      </c>
      <c r="E174" s="44">
        <f t="shared" si="24"/>
        <v>3778</v>
      </c>
      <c r="F174" s="44">
        <f t="shared" si="25"/>
        <v>3294</v>
      </c>
      <c r="G174" s="44">
        <f t="shared" si="26"/>
        <v>2948</v>
      </c>
      <c r="H174" s="44">
        <f t="shared" si="27"/>
        <v>2688</v>
      </c>
      <c r="I174" s="44">
        <f t="shared" si="28"/>
        <v>2486</v>
      </c>
      <c r="J174" s="44">
        <f t="shared" si="29"/>
        <v>2325</v>
      </c>
      <c r="K174" s="45">
        <v>171000</v>
      </c>
    </row>
    <row r="175" spans="1:11">
      <c r="A175" s="44">
        <f t="shared" si="20"/>
        <v>15496</v>
      </c>
      <c r="B175" s="44">
        <f t="shared" si="21"/>
        <v>8186</v>
      </c>
      <c r="C175" s="44">
        <f t="shared" si="22"/>
        <v>5750</v>
      </c>
      <c r="D175" s="44">
        <f t="shared" si="23"/>
        <v>4531</v>
      </c>
      <c r="E175" s="44">
        <f t="shared" si="24"/>
        <v>3800</v>
      </c>
      <c r="F175" s="44">
        <f t="shared" si="25"/>
        <v>3313</v>
      </c>
      <c r="G175" s="44">
        <f t="shared" si="26"/>
        <v>2965</v>
      </c>
      <c r="H175" s="44">
        <f t="shared" si="27"/>
        <v>2704</v>
      </c>
      <c r="I175" s="44">
        <f t="shared" si="28"/>
        <v>2501</v>
      </c>
      <c r="J175" s="44">
        <f t="shared" si="29"/>
        <v>2338</v>
      </c>
      <c r="K175" s="45">
        <v>172000</v>
      </c>
    </row>
    <row r="176" spans="1:11">
      <c r="A176" s="44">
        <f t="shared" si="20"/>
        <v>15586</v>
      </c>
      <c r="B176" s="44">
        <f t="shared" si="21"/>
        <v>8234</v>
      </c>
      <c r="C176" s="44">
        <f t="shared" si="22"/>
        <v>5783</v>
      </c>
      <c r="D176" s="44">
        <f t="shared" si="23"/>
        <v>4558</v>
      </c>
      <c r="E176" s="44">
        <f t="shared" si="24"/>
        <v>3822</v>
      </c>
      <c r="F176" s="44">
        <f t="shared" si="25"/>
        <v>3332</v>
      </c>
      <c r="G176" s="44">
        <f t="shared" si="26"/>
        <v>2982</v>
      </c>
      <c r="H176" s="44">
        <f t="shared" si="27"/>
        <v>2719</v>
      </c>
      <c r="I176" s="44">
        <f t="shared" si="28"/>
        <v>2515</v>
      </c>
      <c r="J176" s="44">
        <f t="shared" si="29"/>
        <v>2352</v>
      </c>
      <c r="K176" s="45">
        <v>173000</v>
      </c>
    </row>
    <row r="177" spans="1:11">
      <c r="A177" s="44">
        <f t="shared" si="20"/>
        <v>15676</v>
      </c>
      <c r="B177" s="44">
        <f t="shared" si="21"/>
        <v>8281</v>
      </c>
      <c r="C177" s="44">
        <f t="shared" si="22"/>
        <v>5816</v>
      </c>
      <c r="D177" s="44">
        <f t="shared" si="23"/>
        <v>4584</v>
      </c>
      <c r="E177" s="44">
        <f t="shared" si="24"/>
        <v>3844</v>
      </c>
      <c r="F177" s="44">
        <f t="shared" si="25"/>
        <v>3351</v>
      </c>
      <c r="G177" s="44">
        <f t="shared" si="26"/>
        <v>2999</v>
      </c>
      <c r="H177" s="44">
        <f t="shared" si="27"/>
        <v>2735</v>
      </c>
      <c r="I177" s="44">
        <f t="shared" si="28"/>
        <v>2530</v>
      </c>
      <c r="J177" s="44">
        <f t="shared" si="29"/>
        <v>2365</v>
      </c>
      <c r="K177" s="45">
        <v>174000</v>
      </c>
    </row>
    <row r="178" spans="1:11">
      <c r="A178" s="44">
        <f t="shared" si="20"/>
        <v>15767</v>
      </c>
      <c r="B178" s="44">
        <f t="shared" si="21"/>
        <v>8329</v>
      </c>
      <c r="C178" s="44">
        <f t="shared" si="22"/>
        <v>5850</v>
      </c>
      <c r="D178" s="44">
        <f t="shared" si="23"/>
        <v>4610</v>
      </c>
      <c r="E178" s="44">
        <f t="shared" si="24"/>
        <v>3867</v>
      </c>
      <c r="F178" s="44">
        <f t="shared" si="25"/>
        <v>3371</v>
      </c>
      <c r="G178" s="44">
        <f t="shared" si="26"/>
        <v>3017</v>
      </c>
      <c r="H178" s="44">
        <f t="shared" si="27"/>
        <v>2751</v>
      </c>
      <c r="I178" s="44">
        <f t="shared" si="28"/>
        <v>2544</v>
      </c>
      <c r="J178" s="44">
        <f t="shared" si="29"/>
        <v>2379</v>
      </c>
      <c r="K178" s="45">
        <v>175000</v>
      </c>
    </row>
    <row r="179" spans="1:11">
      <c r="A179" s="44">
        <f t="shared" si="20"/>
        <v>15857</v>
      </c>
      <c r="B179" s="44">
        <f t="shared" si="21"/>
        <v>8377</v>
      </c>
      <c r="C179" s="44">
        <f t="shared" si="22"/>
        <v>5883</v>
      </c>
      <c r="D179" s="44">
        <f t="shared" si="23"/>
        <v>4637</v>
      </c>
      <c r="E179" s="44">
        <f t="shared" si="24"/>
        <v>3889</v>
      </c>
      <c r="F179" s="44">
        <f t="shared" si="25"/>
        <v>3390</v>
      </c>
      <c r="G179" s="44">
        <f t="shared" si="26"/>
        <v>3034</v>
      </c>
      <c r="H179" s="44">
        <f t="shared" si="27"/>
        <v>2767</v>
      </c>
      <c r="I179" s="44">
        <f t="shared" si="28"/>
        <v>2559</v>
      </c>
      <c r="J179" s="44">
        <f t="shared" si="29"/>
        <v>2393</v>
      </c>
      <c r="K179" s="45">
        <v>176000</v>
      </c>
    </row>
    <row r="180" spans="1:11">
      <c r="A180" s="44">
        <f t="shared" si="20"/>
        <v>15947</v>
      </c>
      <c r="B180" s="44">
        <f t="shared" si="21"/>
        <v>8424</v>
      </c>
      <c r="C180" s="44">
        <f t="shared" si="22"/>
        <v>5917</v>
      </c>
      <c r="D180" s="44">
        <f t="shared" si="23"/>
        <v>4663</v>
      </c>
      <c r="E180" s="44">
        <f t="shared" si="24"/>
        <v>3911</v>
      </c>
      <c r="F180" s="44">
        <f t="shared" si="25"/>
        <v>3409</v>
      </c>
      <c r="G180" s="44">
        <f t="shared" si="26"/>
        <v>3051</v>
      </c>
      <c r="H180" s="44">
        <f t="shared" si="27"/>
        <v>2782</v>
      </c>
      <c r="I180" s="44">
        <f t="shared" si="28"/>
        <v>2573</v>
      </c>
      <c r="J180" s="44">
        <f t="shared" si="29"/>
        <v>2406</v>
      </c>
      <c r="K180" s="45">
        <v>177000</v>
      </c>
    </row>
    <row r="181" spans="1:11">
      <c r="A181" s="44">
        <f t="shared" si="20"/>
        <v>16037</v>
      </c>
      <c r="B181" s="44">
        <f t="shared" si="21"/>
        <v>8472</v>
      </c>
      <c r="C181" s="44">
        <f t="shared" si="22"/>
        <v>5950</v>
      </c>
      <c r="D181" s="44">
        <f t="shared" si="23"/>
        <v>4689</v>
      </c>
      <c r="E181" s="44">
        <f t="shared" si="24"/>
        <v>3933</v>
      </c>
      <c r="F181" s="44">
        <f t="shared" si="25"/>
        <v>3428</v>
      </c>
      <c r="G181" s="44">
        <f t="shared" si="26"/>
        <v>3068</v>
      </c>
      <c r="H181" s="44">
        <f t="shared" si="27"/>
        <v>2798</v>
      </c>
      <c r="I181" s="44">
        <f t="shared" si="28"/>
        <v>2588</v>
      </c>
      <c r="J181" s="44">
        <f t="shared" si="29"/>
        <v>2420</v>
      </c>
      <c r="K181" s="45">
        <v>178000</v>
      </c>
    </row>
    <row r="182" spans="1:11">
      <c r="A182" s="44">
        <f t="shared" si="20"/>
        <v>16127</v>
      </c>
      <c r="B182" s="44">
        <f t="shared" si="21"/>
        <v>8519</v>
      </c>
      <c r="C182" s="44">
        <f t="shared" si="22"/>
        <v>5984</v>
      </c>
      <c r="D182" s="44">
        <f t="shared" si="23"/>
        <v>4716</v>
      </c>
      <c r="E182" s="44">
        <f t="shared" si="24"/>
        <v>3955</v>
      </c>
      <c r="F182" s="44">
        <f t="shared" si="25"/>
        <v>3448</v>
      </c>
      <c r="G182" s="44">
        <f t="shared" si="26"/>
        <v>3085</v>
      </c>
      <c r="H182" s="44">
        <f t="shared" si="27"/>
        <v>2814</v>
      </c>
      <c r="I182" s="44">
        <f t="shared" si="28"/>
        <v>2602</v>
      </c>
      <c r="J182" s="44">
        <f t="shared" si="29"/>
        <v>2433</v>
      </c>
      <c r="K182" s="45">
        <v>179000</v>
      </c>
    </row>
    <row r="183" spans="1:11">
      <c r="A183" s="44">
        <f t="shared" si="20"/>
        <v>16217</v>
      </c>
      <c r="B183" s="44">
        <f t="shared" si="21"/>
        <v>8567</v>
      </c>
      <c r="C183" s="44">
        <f t="shared" si="22"/>
        <v>6017</v>
      </c>
      <c r="D183" s="44">
        <f t="shared" si="23"/>
        <v>4742</v>
      </c>
      <c r="E183" s="44">
        <f t="shared" si="24"/>
        <v>3977</v>
      </c>
      <c r="F183" s="44">
        <f t="shared" si="25"/>
        <v>3467</v>
      </c>
      <c r="G183" s="44">
        <f t="shared" si="26"/>
        <v>3103</v>
      </c>
      <c r="H183" s="44">
        <f t="shared" si="27"/>
        <v>2829</v>
      </c>
      <c r="I183" s="44">
        <f t="shared" si="28"/>
        <v>2617</v>
      </c>
      <c r="J183" s="44">
        <f t="shared" si="29"/>
        <v>2447</v>
      </c>
      <c r="K183" s="45">
        <v>180000</v>
      </c>
    </row>
    <row r="184" spans="1:11">
      <c r="A184" s="44">
        <f t="shared" si="20"/>
        <v>16307</v>
      </c>
      <c r="B184" s="44">
        <f t="shared" si="21"/>
        <v>8615</v>
      </c>
      <c r="C184" s="44">
        <f t="shared" si="22"/>
        <v>6050</v>
      </c>
      <c r="D184" s="44">
        <f t="shared" si="23"/>
        <v>4768</v>
      </c>
      <c r="E184" s="44">
        <f t="shared" si="24"/>
        <v>3999</v>
      </c>
      <c r="F184" s="44">
        <f t="shared" si="25"/>
        <v>3486</v>
      </c>
      <c r="G184" s="44">
        <f t="shared" si="26"/>
        <v>3120</v>
      </c>
      <c r="H184" s="44">
        <f t="shared" si="27"/>
        <v>2845</v>
      </c>
      <c r="I184" s="44">
        <f t="shared" si="28"/>
        <v>2632</v>
      </c>
      <c r="J184" s="44">
        <f t="shared" si="29"/>
        <v>2461</v>
      </c>
      <c r="K184" s="45">
        <v>181000</v>
      </c>
    </row>
    <row r="185" spans="1:11">
      <c r="A185" s="44">
        <f t="shared" si="20"/>
        <v>16397</v>
      </c>
      <c r="B185" s="44">
        <f t="shared" si="21"/>
        <v>8662</v>
      </c>
      <c r="C185" s="44">
        <f t="shared" si="22"/>
        <v>6084</v>
      </c>
      <c r="D185" s="44">
        <f t="shared" si="23"/>
        <v>4795</v>
      </c>
      <c r="E185" s="44">
        <f t="shared" si="24"/>
        <v>4021</v>
      </c>
      <c r="F185" s="44">
        <f t="shared" si="25"/>
        <v>3505</v>
      </c>
      <c r="G185" s="44">
        <f t="shared" si="26"/>
        <v>3137</v>
      </c>
      <c r="H185" s="44">
        <f t="shared" si="27"/>
        <v>2861</v>
      </c>
      <c r="I185" s="44">
        <f t="shared" si="28"/>
        <v>2646</v>
      </c>
      <c r="J185" s="44">
        <f t="shared" si="29"/>
        <v>2474</v>
      </c>
      <c r="K185" s="45">
        <v>182000</v>
      </c>
    </row>
    <row r="186" spans="1:11">
      <c r="A186" s="44">
        <f t="shared" si="20"/>
        <v>16487</v>
      </c>
      <c r="B186" s="44">
        <f t="shared" si="21"/>
        <v>8710</v>
      </c>
      <c r="C186" s="44">
        <f t="shared" si="22"/>
        <v>6117</v>
      </c>
      <c r="D186" s="44">
        <f t="shared" si="23"/>
        <v>4821</v>
      </c>
      <c r="E186" s="44">
        <f t="shared" si="24"/>
        <v>4043</v>
      </c>
      <c r="F186" s="44">
        <f t="shared" si="25"/>
        <v>3525</v>
      </c>
      <c r="G186" s="44">
        <f t="shared" si="26"/>
        <v>3154</v>
      </c>
      <c r="H186" s="44">
        <f t="shared" si="27"/>
        <v>2877</v>
      </c>
      <c r="I186" s="44">
        <f t="shared" si="28"/>
        <v>2661</v>
      </c>
      <c r="J186" s="44">
        <f t="shared" si="29"/>
        <v>2488</v>
      </c>
      <c r="K186" s="45">
        <v>183000</v>
      </c>
    </row>
    <row r="187" spans="1:11">
      <c r="A187" s="44">
        <f t="shared" si="20"/>
        <v>16577</v>
      </c>
      <c r="B187" s="44">
        <f t="shared" si="21"/>
        <v>8757</v>
      </c>
      <c r="C187" s="44">
        <f t="shared" si="22"/>
        <v>6151</v>
      </c>
      <c r="D187" s="44">
        <f t="shared" si="23"/>
        <v>4847</v>
      </c>
      <c r="E187" s="44">
        <f t="shared" si="24"/>
        <v>4065</v>
      </c>
      <c r="F187" s="44">
        <f t="shared" si="25"/>
        <v>3544</v>
      </c>
      <c r="G187" s="44">
        <f t="shared" si="26"/>
        <v>3172</v>
      </c>
      <c r="H187" s="44">
        <f t="shared" si="27"/>
        <v>2892</v>
      </c>
      <c r="I187" s="44">
        <f t="shared" si="28"/>
        <v>2675</v>
      </c>
      <c r="J187" s="44">
        <f t="shared" si="29"/>
        <v>2501</v>
      </c>
      <c r="K187" s="45">
        <v>184000</v>
      </c>
    </row>
    <row r="188" spans="1:11">
      <c r="A188" s="44">
        <f t="shared" si="20"/>
        <v>16667</v>
      </c>
      <c r="B188" s="44">
        <f t="shared" si="21"/>
        <v>8805</v>
      </c>
      <c r="C188" s="44">
        <f t="shared" si="22"/>
        <v>6184</v>
      </c>
      <c r="D188" s="44">
        <f t="shared" si="23"/>
        <v>4874</v>
      </c>
      <c r="E188" s="44">
        <f t="shared" si="24"/>
        <v>4087</v>
      </c>
      <c r="F188" s="44">
        <f t="shared" si="25"/>
        <v>3563</v>
      </c>
      <c r="G188" s="44">
        <f t="shared" si="26"/>
        <v>3189</v>
      </c>
      <c r="H188" s="44">
        <f t="shared" si="27"/>
        <v>2908</v>
      </c>
      <c r="I188" s="44">
        <f t="shared" si="28"/>
        <v>2690</v>
      </c>
      <c r="J188" s="44">
        <f t="shared" si="29"/>
        <v>2515</v>
      </c>
      <c r="K188" s="45">
        <v>185000</v>
      </c>
    </row>
    <row r="189" spans="1:11">
      <c r="A189" s="44">
        <f t="shared" si="20"/>
        <v>16758</v>
      </c>
      <c r="B189" s="44">
        <f t="shared" si="21"/>
        <v>8853</v>
      </c>
      <c r="C189" s="44">
        <f t="shared" si="22"/>
        <v>6218</v>
      </c>
      <c r="D189" s="44">
        <f t="shared" si="23"/>
        <v>4900</v>
      </c>
      <c r="E189" s="44">
        <f t="shared" si="24"/>
        <v>4110</v>
      </c>
      <c r="F189" s="44">
        <f t="shared" si="25"/>
        <v>3583</v>
      </c>
      <c r="G189" s="44">
        <f t="shared" si="26"/>
        <v>3206</v>
      </c>
      <c r="H189" s="44">
        <f t="shared" si="27"/>
        <v>2924</v>
      </c>
      <c r="I189" s="44">
        <f t="shared" si="28"/>
        <v>2704</v>
      </c>
      <c r="J189" s="44">
        <f t="shared" si="29"/>
        <v>2529</v>
      </c>
      <c r="K189" s="45">
        <v>186000</v>
      </c>
    </row>
    <row r="190" spans="1:11">
      <c r="A190" s="44">
        <f t="shared" si="20"/>
        <v>16848</v>
      </c>
      <c r="B190" s="44">
        <f t="shared" si="21"/>
        <v>8900</v>
      </c>
      <c r="C190" s="44">
        <f t="shared" si="22"/>
        <v>6251</v>
      </c>
      <c r="D190" s="44">
        <f t="shared" si="23"/>
        <v>4926</v>
      </c>
      <c r="E190" s="44">
        <f t="shared" si="24"/>
        <v>4132</v>
      </c>
      <c r="F190" s="44">
        <f t="shared" si="25"/>
        <v>3602</v>
      </c>
      <c r="G190" s="44">
        <f t="shared" si="26"/>
        <v>3223</v>
      </c>
      <c r="H190" s="44">
        <f t="shared" si="27"/>
        <v>2939</v>
      </c>
      <c r="I190" s="44">
        <f t="shared" si="28"/>
        <v>2719</v>
      </c>
      <c r="J190" s="44">
        <f t="shared" si="29"/>
        <v>2542</v>
      </c>
      <c r="K190" s="45">
        <v>187000</v>
      </c>
    </row>
    <row r="191" spans="1:11">
      <c r="A191" s="44">
        <f t="shared" si="20"/>
        <v>16938</v>
      </c>
      <c r="B191" s="44">
        <f t="shared" si="21"/>
        <v>8948</v>
      </c>
      <c r="C191" s="44">
        <f t="shared" si="22"/>
        <v>6284</v>
      </c>
      <c r="D191" s="44">
        <f t="shared" si="23"/>
        <v>4953</v>
      </c>
      <c r="E191" s="44">
        <f t="shared" si="24"/>
        <v>4154</v>
      </c>
      <c r="F191" s="44">
        <f t="shared" si="25"/>
        <v>3621</v>
      </c>
      <c r="G191" s="44">
        <f t="shared" si="26"/>
        <v>3241</v>
      </c>
      <c r="H191" s="44">
        <f t="shared" si="27"/>
        <v>2955</v>
      </c>
      <c r="I191" s="44">
        <f t="shared" si="28"/>
        <v>2733</v>
      </c>
      <c r="J191" s="44">
        <f t="shared" si="29"/>
        <v>2556</v>
      </c>
      <c r="K191" s="45">
        <v>188000</v>
      </c>
    </row>
    <row r="192" spans="1:11">
      <c r="A192" s="44">
        <f t="shared" si="20"/>
        <v>17028</v>
      </c>
      <c r="B192" s="44">
        <f t="shared" si="21"/>
        <v>8995</v>
      </c>
      <c r="C192" s="44">
        <f t="shared" si="22"/>
        <v>6318</v>
      </c>
      <c r="D192" s="44">
        <f t="shared" si="23"/>
        <v>4979</v>
      </c>
      <c r="E192" s="44">
        <f t="shared" si="24"/>
        <v>4176</v>
      </c>
      <c r="F192" s="44">
        <f t="shared" si="25"/>
        <v>3640</v>
      </c>
      <c r="G192" s="44">
        <f t="shared" si="26"/>
        <v>3258</v>
      </c>
      <c r="H192" s="44">
        <f t="shared" si="27"/>
        <v>2971</v>
      </c>
      <c r="I192" s="44">
        <f t="shared" si="28"/>
        <v>2748</v>
      </c>
      <c r="J192" s="44">
        <f t="shared" si="29"/>
        <v>2569</v>
      </c>
      <c r="K192" s="45">
        <v>189000</v>
      </c>
    </row>
    <row r="193" spans="1:11">
      <c r="A193" s="44">
        <f t="shared" si="20"/>
        <v>17118</v>
      </c>
      <c r="B193" s="44">
        <f t="shared" si="21"/>
        <v>9043</v>
      </c>
      <c r="C193" s="44">
        <f t="shared" si="22"/>
        <v>6351</v>
      </c>
      <c r="D193" s="44">
        <f t="shared" si="23"/>
        <v>5005</v>
      </c>
      <c r="E193" s="44">
        <f t="shared" si="24"/>
        <v>4198</v>
      </c>
      <c r="F193" s="44">
        <f t="shared" si="25"/>
        <v>3660</v>
      </c>
      <c r="G193" s="44">
        <f t="shared" si="26"/>
        <v>3275</v>
      </c>
      <c r="H193" s="44">
        <f t="shared" si="27"/>
        <v>2987</v>
      </c>
      <c r="I193" s="44">
        <f t="shared" si="28"/>
        <v>2762</v>
      </c>
      <c r="J193" s="44">
        <f t="shared" si="29"/>
        <v>2583</v>
      </c>
      <c r="K193" s="45">
        <v>190000</v>
      </c>
    </row>
    <row r="194" spans="1:11">
      <c r="A194" s="44">
        <f t="shared" si="20"/>
        <v>17208</v>
      </c>
      <c r="B194" s="44">
        <f t="shared" si="21"/>
        <v>9090</v>
      </c>
      <c r="C194" s="44">
        <f t="shared" si="22"/>
        <v>6385</v>
      </c>
      <c r="D194" s="44">
        <f t="shared" si="23"/>
        <v>5032</v>
      </c>
      <c r="E194" s="44">
        <f t="shared" si="24"/>
        <v>4220</v>
      </c>
      <c r="F194" s="44">
        <f t="shared" si="25"/>
        <v>3679</v>
      </c>
      <c r="G194" s="44">
        <f t="shared" si="26"/>
        <v>3292</v>
      </c>
      <c r="H194" s="44">
        <f t="shared" si="27"/>
        <v>3002</v>
      </c>
      <c r="I194" s="44">
        <f t="shared" si="28"/>
        <v>2777</v>
      </c>
      <c r="J194" s="44">
        <f t="shared" si="29"/>
        <v>2596</v>
      </c>
      <c r="K194" s="45">
        <v>191000</v>
      </c>
    </row>
    <row r="195" spans="1:11">
      <c r="A195" s="44">
        <f t="shared" si="20"/>
        <v>17298</v>
      </c>
      <c r="B195" s="44">
        <f t="shared" si="21"/>
        <v>9138</v>
      </c>
      <c r="C195" s="44">
        <f t="shared" si="22"/>
        <v>6418</v>
      </c>
      <c r="D195" s="44">
        <f t="shared" si="23"/>
        <v>5058</v>
      </c>
      <c r="E195" s="44">
        <f t="shared" si="24"/>
        <v>4242</v>
      </c>
      <c r="F195" s="44">
        <f t="shared" si="25"/>
        <v>3698</v>
      </c>
      <c r="G195" s="44">
        <f t="shared" si="26"/>
        <v>3309</v>
      </c>
      <c r="H195" s="44">
        <f t="shared" si="27"/>
        <v>3018</v>
      </c>
      <c r="I195" s="44">
        <f t="shared" si="28"/>
        <v>2791</v>
      </c>
      <c r="J195" s="44">
        <f t="shared" si="29"/>
        <v>2610</v>
      </c>
      <c r="K195" s="45">
        <v>192000</v>
      </c>
    </row>
    <row r="196" spans="1:11">
      <c r="A196" s="44">
        <f t="shared" si="20"/>
        <v>17388</v>
      </c>
      <c r="B196" s="44">
        <f t="shared" si="21"/>
        <v>9186</v>
      </c>
      <c r="C196" s="44">
        <f t="shared" si="22"/>
        <v>6451</v>
      </c>
      <c r="D196" s="44">
        <f t="shared" si="23"/>
        <v>5084</v>
      </c>
      <c r="E196" s="44">
        <f t="shared" si="24"/>
        <v>4264</v>
      </c>
      <c r="F196" s="44">
        <f t="shared" si="25"/>
        <v>3717</v>
      </c>
      <c r="G196" s="44">
        <f t="shared" si="26"/>
        <v>3327</v>
      </c>
      <c r="H196" s="44">
        <f t="shared" si="27"/>
        <v>3034</v>
      </c>
      <c r="I196" s="44">
        <f t="shared" si="28"/>
        <v>2806</v>
      </c>
      <c r="J196" s="44">
        <f t="shared" si="29"/>
        <v>2624</v>
      </c>
      <c r="K196" s="45">
        <v>193000</v>
      </c>
    </row>
    <row r="197" spans="1:11">
      <c r="A197" s="44">
        <f t="shared" ref="A197:A253" si="30">ROUNDUP((((K197+(K197*$A$2*$A$3))/($A$3*12))*1.02),0)</f>
        <v>17478</v>
      </c>
      <c r="B197" s="44">
        <f t="shared" ref="B197:B253" si="31">ROUNDUP((((K197+(K197*$B$2*$B$3))/($B$3*12))*1.02),0)</f>
        <v>9233</v>
      </c>
      <c r="C197" s="44">
        <f t="shared" ref="C197:C253" si="32">ROUNDUP((((K197+(K197*$C$2*$C$3))/($C$3*12))*1.02),0)</f>
        <v>6485</v>
      </c>
      <c r="D197" s="44">
        <f t="shared" ref="D197:D253" si="33">ROUNDUP((((K197+(K197*$D$2*$D$3))/($D$3*12))*1.02),0)</f>
        <v>5111</v>
      </c>
      <c r="E197" s="44">
        <f t="shared" ref="E197:E253" si="34">ROUNDUP((((K197+(K197*$E$2*$E$3))/($E$3*12))*1.02),0)</f>
        <v>4286</v>
      </c>
      <c r="F197" s="44">
        <f t="shared" ref="F197:F253" si="35">ROUNDUP((((K197+(K197*$F$2*$F$3))/($F$3*12))*1.02),0)</f>
        <v>3737</v>
      </c>
      <c r="G197" s="44">
        <f t="shared" ref="G197:G253" si="36">ROUNDUP((((K197+(K197*$G$2*$G$3))/($G$3*12))*1.02),0)</f>
        <v>3344</v>
      </c>
      <c r="H197" s="44">
        <f t="shared" ref="H197:H253" si="37">ROUNDUP((((K197+(K197*$H$2*$H$3))/($H$3*12))*1.02),0)</f>
        <v>3050</v>
      </c>
      <c r="I197" s="44">
        <f t="shared" ref="I197:I253" si="38">ROUNDUP((((K197+(K197*$I$2*$I$3))/($I$3*12))*1.02),0)</f>
        <v>2820</v>
      </c>
      <c r="J197" s="44">
        <f t="shared" ref="J197:J253" si="39">ROUNDUP((((K197+(K197*$J$2*$J$3))/($J$3*12))*1.02),0)</f>
        <v>2637</v>
      </c>
      <c r="K197" s="45">
        <v>194000</v>
      </c>
    </row>
    <row r="198" spans="1:11">
      <c r="A198" s="44">
        <f t="shared" si="30"/>
        <v>17568</v>
      </c>
      <c r="B198" s="44">
        <f t="shared" si="31"/>
        <v>9281</v>
      </c>
      <c r="C198" s="44">
        <f t="shared" si="32"/>
        <v>6518</v>
      </c>
      <c r="D198" s="44">
        <f t="shared" si="33"/>
        <v>5137</v>
      </c>
      <c r="E198" s="44">
        <f t="shared" si="34"/>
        <v>4308</v>
      </c>
      <c r="F198" s="44">
        <f t="shared" si="35"/>
        <v>3756</v>
      </c>
      <c r="G198" s="44">
        <f t="shared" si="36"/>
        <v>3361</v>
      </c>
      <c r="H198" s="44">
        <f t="shared" si="37"/>
        <v>3065</v>
      </c>
      <c r="I198" s="44">
        <f t="shared" si="38"/>
        <v>2835</v>
      </c>
      <c r="J198" s="44">
        <f t="shared" si="39"/>
        <v>2651</v>
      </c>
      <c r="K198" s="45">
        <v>195000</v>
      </c>
    </row>
    <row r="199" spans="1:11">
      <c r="A199" s="44">
        <f t="shared" si="30"/>
        <v>17658</v>
      </c>
      <c r="B199" s="44">
        <f t="shared" si="31"/>
        <v>9328</v>
      </c>
      <c r="C199" s="44">
        <f t="shared" si="32"/>
        <v>6552</v>
      </c>
      <c r="D199" s="44">
        <f t="shared" si="33"/>
        <v>5163</v>
      </c>
      <c r="E199" s="44">
        <f t="shared" si="34"/>
        <v>4330</v>
      </c>
      <c r="F199" s="44">
        <f t="shared" si="35"/>
        <v>3775</v>
      </c>
      <c r="G199" s="44">
        <f t="shared" si="36"/>
        <v>3378</v>
      </c>
      <c r="H199" s="44">
        <f t="shared" si="37"/>
        <v>3081</v>
      </c>
      <c r="I199" s="44">
        <f t="shared" si="38"/>
        <v>2850</v>
      </c>
      <c r="J199" s="44">
        <f t="shared" si="39"/>
        <v>2664</v>
      </c>
      <c r="K199" s="45">
        <v>196000</v>
      </c>
    </row>
    <row r="200" spans="1:11">
      <c r="A200" s="44">
        <f t="shared" si="30"/>
        <v>17749</v>
      </c>
      <c r="B200" s="44">
        <f t="shared" si="31"/>
        <v>9376</v>
      </c>
      <c r="C200" s="44">
        <f t="shared" si="32"/>
        <v>6585</v>
      </c>
      <c r="D200" s="44">
        <f t="shared" si="33"/>
        <v>5190</v>
      </c>
      <c r="E200" s="44">
        <f t="shared" si="34"/>
        <v>4353</v>
      </c>
      <c r="F200" s="44">
        <f t="shared" si="35"/>
        <v>3794</v>
      </c>
      <c r="G200" s="44">
        <f t="shared" si="36"/>
        <v>3396</v>
      </c>
      <c r="H200" s="44">
        <f t="shared" si="37"/>
        <v>3097</v>
      </c>
      <c r="I200" s="44">
        <f t="shared" si="38"/>
        <v>2864</v>
      </c>
      <c r="J200" s="44">
        <f t="shared" si="39"/>
        <v>2678</v>
      </c>
      <c r="K200" s="45">
        <v>197000</v>
      </c>
    </row>
    <row r="201" spans="1:11">
      <c r="A201" s="44">
        <f t="shared" si="30"/>
        <v>17839</v>
      </c>
      <c r="B201" s="44">
        <f t="shared" si="31"/>
        <v>9424</v>
      </c>
      <c r="C201" s="44">
        <f t="shared" si="32"/>
        <v>6619</v>
      </c>
      <c r="D201" s="44">
        <f t="shared" si="33"/>
        <v>5216</v>
      </c>
      <c r="E201" s="44">
        <f t="shared" si="34"/>
        <v>4375</v>
      </c>
      <c r="F201" s="44">
        <f t="shared" si="35"/>
        <v>3814</v>
      </c>
      <c r="G201" s="44">
        <f t="shared" si="36"/>
        <v>3413</v>
      </c>
      <c r="H201" s="44">
        <f t="shared" si="37"/>
        <v>3112</v>
      </c>
      <c r="I201" s="44">
        <f t="shared" si="38"/>
        <v>2879</v>
      </c>
      <c r="J201" s="44">
        <f t="shared" si="39"/>
        <v>2692</v>
      </c>
      <c r="K201" s="45">
        <v>198000</v>
      </c>
    </row>
    <row r="202" spans="1:11">
      <c r="A202" s="44">
        <f t="shared" si="30"/>
        <v>17929</v>
      </c>
      <c r="B202" s="44">
        <f t="shared" si="31"/>
        <v>9471</v>
      </c>
      <c r="C202" s="44">
        <f t="shared" si="32"/>
        <v>6652</v>
      </c>
      <c r="D202" s="44">
        <f t="shared" si="33"/>
        <v>5242</v>
      </c>
      <c r="E202" s="44">
        <f t="shared" si="34"/>
        <v>4397</v>
      </c>
      <c r="F202" s="44">
        <f t="shared" si="35"/>
        <v>3833</v>
      </c>
      <c r="G202" s="44">
        <f t="shared" si="36"/>
        <v>3430</v>
      </c>
      <c r="H202" s="44">
        <f t="shared" si="37"/>
        <v>3128</v>
      </c>
      <c r="I202" s="44">
        <f t="shared" si="38"/>
        <v>2893</v>
      </c>
      <c r="J202" s="44">
        <f t="shared" si="39"/>
        <v>2705</v>
      </c>
      <c r="K202" s="45">
        <v>199000</v>
      </c>
    </row>
    <row r="203" spans="1:11">
      <c r="A203" s="44">
        <f t="shared" si="30"/>
        <v>18019</v>
      </c>
      <c r="B203" s="44">
        <f t="shared" si="31"/>
        <v>9519</v>
      </c>
      <c r="C203" s="44">
        <f t="shared" si="32"/>
        <v>6685</v>
      </c>
      <c r="D203" s="44">
        <f t="shared" si="33"/>
        <v>5269</v>
      </c>
      <c r="E203" s="44">
        <f t="shared" si="34"/>
        <v>4419</v>
      </c>
      <c r="F203" s="44">
        <f t="shared" si="35"/>
        <v>3852</v>
      </c>
      <c r="G203" s="44">
        <f t="shared" si="36"/>
        <v>3447</v>
      </c>
      <c r="H203" s="44">
        <f t="shared" si="37"/>
        <v>3144</v>
      </c>
      <c r="I203" s="44">
        <f t="shared" si="38"/>
        <v>2908</v>
      </c>
      <c r="J203" s="44">
        <f t="shared" si="39"/>
        <v>2719</v>
      </c>
      <c r="K203" s="45">
        <v>200000</v>
      </c>
    </row>
    <row r="204" spans="1:11">
      <c r="A204" s="44">
        <f t="shared" si="30"/>
        <v>18109</v>
      </c>
      <c r="B204" s="44">
        <f t="shared" si="31"/>
        <v>9566</v>
      </c>
      <c r="C204" s="44">
        <f t="shared" si="32"/>
        <v>6719</v>
      </c>
      <c r="D204" s="44">
        <f t="shared" si="33"/>
        <v>5295</v>
      </c>
      <c r="E204" s="44">
        <f t="shared" si="34"/>
        <v>4441</v>
      </c>
      <c r="F204" s="44">
        <f t="shared" si="35"/>
        <v>3871</v>
      </c>
      <c r="G204" s="44">
        <f t="shared" si="36"/>
        <v>3465</v>
      </c>
      <c r="H204" s="44">
        <f t="shared" si="37"/>
        <v>3160</v>
      </c>
      <c r="I204" s="44">
        <f t="shared" si="38"/>
        <v>2922</v>
      </c>
      <c r="J204" s="44">
        <f t="shared" si="39"/>
        <v>2732</v>
      </c>
      <c r="K204" s="45">
        <v>201000</v>
      </c>
    </row>
    <row r="205" spans="1:11">
      <c r="A205" s="44">
        <f t="shared" si="30"/>
        <v>18199</v>
      </c>
      <c r="B205" s="44">
        <f t="shared" si="31"/>
        <v>9614</v>
      </c>
      <c r="C205" s="44">
        <f t="shared" si="32"/>
        <v>6752</v>
      </c>
      <c r="D205" s="44">
        <f t="shared" si="33"/>
        <v>5321</v>
      </c>
      <c r="E205" s="44">
        <f t="shared" si="34"/>
        <v>4463</v>
      </c>
      <c r="F205" s="44">
        <f t="shared" si="35"/>
        <v>3891</v>
      </c>
      <c r="G205" s="44">
        <f t="shared" si="36"/>
        <v>3482</v>
      </c>
      <c r="H205" s="44">
        <f t="shared" si="37"/>
        <v>3175</v>
      </c>
      <c r="I205" s="44">
        <f t="shared" si="38"/>
        <v>2937</v>
      </c>
      <c r="J205" s="44">
        <f t="shared" si="39"/>
        <v>2746</v>
      </c>
      <c r="K205" s="45">
        <v>202000</v>
      </c>
    </row>
    <row r="206" spans="1:11">
      <c r="A206" s="44">
        <f t="shared" si="30"/>
        <v>18289</v>
      </c>
      <c r="B206" s="44">
        <f t="shared" si="31"/>
        <v>9662</v>
      </c>
      <c r="C206" s="44">
        <f t="shared" si="32"/>
        <v>6786</v>
      </c>
      <c r="D206" s="44">
        <f t="shared" si="33"/>
        <v>5348</v>
      </c>
      <c r="E206" s="44">
        <f t="shared" si="34"/>
        <v>4485</v>
      </c>
      <c r="F206" s="44">
        <f t="shared" si="35"/>
        <v>3910</v>
      </c>
      <c r="G206" s="44">
        <f t="shared" si="36"/>
        <v>3499</v>
      </c>
      <c r="H206" s="44">
        <f t="shared" si="37"/>
        <v>3191</v>
      </c>
      <c r="I206" s="44">
        <f t="shared" si="38"/>
        <v>2951</v>
      </c>
      <c r="J206" s="44">
        <f t="shared" si="39"/>
        <v>2760</v>
      </c>
      <c r="K206" s="45">
        <v>203000</v>
      </c>
    </row>
    <row r="207" spans="1:11">
      <c r="A207" s="44">
        <f t="shared" si="30"/>
        <v>18379</v>
      </c>
      <c r="B207" s="44">
        <f t="shared" si="31"/>
        <v>9709</v>
      </c>
      <c r="C207" s="44">
        <f t="shared" si="32"/>
        <v>6819</v>
      </c>
      <c r="D207" s="44">
        <f t="shared" si="33"/>
        <v>5374</v>
      </c>
      <c r="E207" s="44">
        <f t="shared" si="34"/>
        <v>4507</v>
      </c>
      <c r="F207" s="44">
        <f t="shared" si="35"/>
        <v>3929</v>
      </c>
      <c r="G207" s="44">
        <f t="shared" si="36"/>
        <v>3516</v>
      </c>
      <c r="H207" s="44">
        <f t="shared" si="37"/>
        <v>3207</v>
      </c>
      <c r="I207" s="44">
        <f t="shared" si="38"/>
        <v>2966</v>
      </c>
      <c r="J207" s="44">
        <f t="shared" si="39"/>
        <v>2773</v>
      </c>
      <c r="K207" s="45">
        <v>204000</v>
      </c>
    </row>
    <row r="208" spans="1:11">
      <c r="A208" s="44">
        <f t="shared" si="30"/>
        <v>18469</v>
      </c>
      <c r="B208" s="44">
        <f t="shared" si="31"/>
        <v>9757</v>
      </c>
      <c r="C208" s="44">
        <f t="shared" si="32"/>
        <v>6853</v>
      </c>
      <c r="D208" s="44">
        <f t="shared" si="33"/>
        <v>5401</v>
      </c>
      <c r="E208" s="44">
        <f t="shared" si="34"/>
        <v>4529</v>
      </c>
      <c r="F208" s="44">
        <f t="shared" si="35"/>
        <v>3948</v>
      </c>
      <c r="G208" s="44">
        <f t="shared" si="36"/>
        <v>3534</v>
      </c>
      <c r="H208" s="44">
        <f t="shared" si="37"/>
        <v>3222</v>
      </c>
      <c r="I208" s="44">
        <f t="shared" si="38"/>
        <v>2980</v>
      </c>
      <c r="J208" s="44">
        <f t="shared" si="39"/>
        <v>2787</v>
      </c>
      <c r="K208" s="45">
        <v>205000</v>
      </c>
    </row>
    <row r="209" spans="1:11">
      <c r="A209" s="44">
        <f t="shared" si="30"/>
        <v>18559</v>
      </c>
      <c r="B209" s="44">
        <f t="shared" si="31"/>
        <v>9804</v>
      </c>
      <c r="C209" s="44">
        <f t="shared" si="32"/>
        <v>6886</v>
      </c>
      <c r="D209" s="44">
        <f t="shared" si="33"/>
        <v>5427</v>
      </c>
      <c r="E209" s="44">
        <f t="shared" si="34"/>
        <v>4551</v>
      </c>
      <c r="F209" s="44">
        <f t="shared" si="35"/>
        <v>3968</v>
      </c>
      <c r="G209" s="44">
        <f t="shared" si="36"/>
        <v>3551</v>
      </c>
      <c r="H209" s="44">
        <f t="shared" si="37"/>
        <v>3238</v>
      </c>
      <c r="I209" s="44">
        <f t="shared" si="38"/>
        <v>2995</v>
      </c>
      <c r="J209" s="44">
        <f t="shared" si="39"/>
        <v>2800</v>
      </c>
      <c r="K209" s="45">
        <v>206000</v>
      </c>
    </row>
    <row r="210" spans="1:11">
      <c r="A210" s="44">
        <f t="shared" si="30"/>
        <v>18649</v>
      </c>
      <c r="B210" s="44">
        <f t="shared" si="31"/>
        <v>9852</v>
      </c>
      <c r="C210" s="44">
        <f t="shared" si="32"/>
        <v>6919</v>
      </c>
      <c r="D210" s="44">
        <f t="shared" si="33"/>
        <v>5453</v>
      </c>
      <c r="E210" s="44">
        <f t="shared" si="34"/>
        <v>4573</v>
      </c>
      <c r="F210" s="44">
        <f t="shared" si="35"/>
        <v>3987</v>
      </c>
      <c r="G210" s="44">
        <f t="shared" si="36"/>
        <v>3568</v>
      </c>
      <c r="H210" s="44">
        <f t="shared" si="37"/>
        <v>3254</v>
      </c>
      <c r="I210" s="44">
        <f t="shared" si="38"/>
        <v>3009</v>
      </c>
      <c r="J210" s="44">
        <f t="shared" si="39"/>
        <v>2814</v>
      </c>
      <c r="K210" s="45">
        <v>207000</v>
      </c>
    </row>
    <row r="211" spans="1:11">
      <c r="A211" s="44">
        <f t="shared" si="30"/>
        <v>18740</v>
      </c>
      <c r="B211" s="44">
        <f t="shared" si="31"/>
        <v>9900</v>
      </c>
      <c r="C211" s="44">
        <f t="shared" si="32"/>
        <v>6953</v>
      </c>
      <c r="D211" s="44">
        <f t="shared" si="33"/>
        <v>5480</v>
      </c>
      <c r="E211" s="44">
        <f t="shared" si="34"/>
        <v>4596</v>
      </c>
      <c r="F211" s="44">
        <f t="shared" si="35"/>
        <v>4006</v>
      </c>
      <c r="G211" s="44">
        <f t="shared" si="36"/>
        <v>3585</v>
      </c>
      <c r="H211" s="44">
        <f t="shared" si="37"/>
        <v>3270</v>
      </c>
      <c r="I211" s="44">
        <f t="shared" si="38"/>
        <v>3024</v>
      </c>
      <c r="J211" s="44">
        <f t="shared" si="39"/>
        <v>2828</v>
      </c>
      <c r="K211" s="45">
        <v>208000</v>
      </c>
    </row>
    <row r="212" spans="1:11">
      <c r="A212" s="44">
        <f t="shared" si="30"/>
        <v>18830</v>
      </c>
      <c r="B212" s="44">
        <f t="shared" si="31"/>
        <v>9947</v>
      </c>
      <c r="C212" s="44">
        <f t="shared" si="32"/>
        <v>6986</v>
      </c>
      <c r="D212" s="44">
        <f t="shared" si="33"/>
        <v>5506</v>
      </c>
      <c r="E212" s="44">
        <f t="shared" si="34"/>
        <v>4618</v>
      </c>
      <c r="F212" s="44">
        <f t="shared" si="35"/>
        <v>4025</v>
      </c>
      <c r="G212" s="44">
        <f t="shared" si="36"/>
        <v>3602</v>
      </c>
      <c r="H212" s="44">
        <f t="shared" si="37"/>
        <v>3285</v>
      </c>
      <c r="I212" s="44">
        <f t="shared" si="38"/>
        <v>3039</v>
      </c>
      <c r="J212" s="44">
        <f t="shared" si="39"/>
        <v>2841</v>
      </c>
      <c r="K212" s="45">
        <v>209000</v>
      </c>
    </row>
    <row r="213" spans="1:11">
      <c r="A213" s="44">
        <f t="shared" si="30"/>
        <v>18920</v>
      </c>
      <c r="B213" s="44">
        <f t="shared" si="31"/>
        <v>9995</v>
      </c>
      <c r="C213" s="44">
        <f t="shared" si="32"/>
        <v>7020</v>
      </c>
      <c r="D213" s="44">
        <f t="shared" si="33"/>
        <v>5532</v>
      </c>
      <c r="E213" s="44">
        <f t="shared" si="34"/>
        <v>4640</v>
      </c>
      <c r="F213" s="44">
        <f t="shared" si="35"/>
        <v>4045</v>
      </c>
      <c r="G213" s="44">
        <f t="shared" si="36"/>
        <v>3620</v>
      </c>
      <c r="H213" s="44">
        <f t="shared" si="37"/>
        <v>3301</v>
      </c>
      <c r="I213" s="44">
        <f t="shared" si="38"/>
        <v>3053</v>
      </c>
      <c r="J213" s="44">
        <f t="shared" si="39"/>
        <v>2855</v>
      </c>
      <c r="K213" s="45">
        <v>210000</v>
      </c>
    </row>
    <row r="214" spans="1:11">
      <c r="A214" s="44">
        <f t="shared" si="30"/>
        <v>19010</v>
      </c>
      <c r="B214" s="44">
        <f t="shared" si="31"/>
        <v>10042</v>
      </c>
      <c r="C214" s="44">
        <f t="shared" si="32"/>
        <v>7053</v>
      </c>
      <c r="D214" s="44">
        <f t="shared" si="33"/>
        <v>5559</v>
      </c>
      <c r="E214" s="44">
        <f t="shared" si="34"/>
        <v>4662</v>
      </c>
      <c r="F214" s="44">
        <f t="shared" si="35"/>
        <v>4064</v>
      </c>
      <c r="G214" s="44">
        <f t="shared" si="36"/>
        <v>3637</v>
      </c>
      <c r="H214" s="44">
        <f t="shared" si="37"/>
        <v>3317</v>
      </c>
      <c r="I214" s="44">
        <f t="shared" si="38"/>
        <v>3068</v>
      </c>
      <c r="J214" s="44">
        <f t="shared" si="39"/>
        <v>2868</v>
      </c>
      <c r="K214" s="45">
        <v>211000</v>
      </c>
    </row>
    <row r="215" spans="1:11">
      <c r="A215" s="44">
        <f t="shared" si="30"/>
        <v>19100</v>
      </c>
      <c r="B215" s="44">
        <f t="shared" si="31"/>
        <v>10090</v>
      </c>
      <c r="C215" s="44">
        <f t="shared" si="32"/>
        <v>7087</v>
      </c>
      <c r="D215" s="44">
        <f t="shared" si="33"/>
        <v>5585</v>
      </c>
      <c r="E215" s="44">
        <f t="shared" si="34"/>
        <v>4684</v>
      </c>
      <c r="F215" s="44">
        <f t="shared" si="35"/>
        <v>4083</v>
      </c>
      <c r="G215" s="44">
        <f t="shared" si="36"/>
        <v>3654</v>
      </c>
      <c r="H215" s="44">
        <f t="shared" si="37"/>
        <v>3332</v>
      </c>
      <c r="I215" s="44">
        <f t="shared" si="38"/>
        <v>3082</v>
      </c>
      <c r="J215" s="44">
        <f t="shared" si="39"/>
        <v>2882</v>
      </c>
      <c r="K215" s="45">
        <v>212000</v>
      </c>
    </row>
    <row r="216" spans="1:11">
      <c r="A216" s="44">
        <f t="shared" si="30"/>
        <v>19190</v>
      </c>
      <c r="B216" s="44">
        <f t="shared" si="31"/>
        <v>10137</v>
      </c>
      <c r="C216" s="44">
        <f t="shared" si="32"/>
        <v>7120</v>
      </c>
      <c r="D216" s="44">
        <f t="shared" si="33"/>
        <v>5611</v>
      </c>
      <c r="E216" s="44">
        <f t="shared" si="34"/>
        <v>4706</v>
      </c>
      <c r="F216" s="44">
        <f t="shared" si="35"/>
        <v>4102</v>
      </c>
      <c r="G216" s="44">
        <f t="shared" si="36"/>
        <v>3671</v>
      </c>
      <c r="H216" s="44">
        <f t="shared" si="37"/>
        <v>3348</v>
      </c>
      <c r="I216" s="44">
        <f t="shared" si="38"/>
        <v>3097</v>
      </c>
      <c r="J216" s="44">
        <f t="shared" si="39"/>
        <v>2895</v>
      </c>
      <c r="K216" s="45">
        <v>213000</v>
      </c>
    </row>
    <row r="217" spans="1:11">
      <c r="A217" s="44">
        <f t="shared" si="30"/>
        <v>19280</v>
      </c>
      <c r="B217" s="44">
        <f t="shared" si="31"/>
        <v>10185</v>
      </c>
      <c r="C217" s="44">
        <f t="shared" si="32"/>
        <v>7153</v>
      </c>
      <c r="D217" s="44">
        <f t="shared" si="33"/>
        <v>5638</v>
      </c>
      <c r="E217" s="44">
        <f t="shared" si="34"/>
        <v>4728</v>
      </c>
      <c r="F217" s="44">
        <f t="shared" si="35"/>
        <v>4122</v>
      </c>
      <c r="G217" s="44">
        <f t="shared" si="36"/>
        <v>3689</v>
      </c>
      <c r="H217" s="44">
        <f t="shared" si="37"/>
        <v>3364</v>
      </c>
      <c r="I217" s="44">
        <f t="shared" si="38"/>
        <v>3111</v>
      </c>
      <c r="J217" s="44">
        <f t="shared" si="39"/>
        <v>2909</v>
      </c>
      <c r="K217" s="45">
        <v>214000</v>
      </c>
    </row>
    <row r="218" spans="1:11">
      <c r="A218" s="44">
        <f t="shared" si="30"/>
        <v>19370</v>
      </c>
      <c r="B218" s="44">
        <f t="shared" si="31"/>
        <v>10233</v>
      </c>
      <c r="C218" s="44">
        <f t="shared" si="32"/>
        <v>7187</v>
      </c>
      <c r="D218" s="44">
        <f t="shared" si="33"/>
        <v>5664</v>
      </c>
      <c r="E218" s="44">
        <f t="shared" si="34"/>
        <v>4750</v>
      </c>
      <c r="F218" s="44">
        <f t="shared" si="35"/>
        <v>4141</v>
      </c>
      <c r="G218" s="44">
        <f t="shared" si="36"/>
        <v>3706</v>
      </c>
      <c r="H218" s="44">
        <f t="shared" si="37"/>
        <v>3380</v>
      </c>
      <c r="I218" s="44">
        <f t="shared" si="38"/>
        <v>3126</v>
      </c>
      <c r="J218" s="44">
        <f t="shared" si="39"/>
        <v>2923</v>
      </c>
      <c r="K218" s="45">
        <v>215000</v>
      </c>
    </row>
    <row r="219" spans="1:11">
      <c r="A219" s="44">
        <f t="shared" si="30"/>
        <v>19460</v>
      </c>
      <c r="B219" s="44">
        <f t="shared" si="31"/>
        <v>10280</v>
      </c>
      <c r="C219" s="44">
        <f t="shared" si="32"/>
        <v>7220</v>
      </c>
      <c r="D219" s="44">
        <f t="shared" si="33"/>
        <v>5690</v>
      </c>
      <c r="E219" s="44">
        <f t="shared" si="34"/>
        <v>4772</v>
      </c>
      <c r="F219" s="44">
        <f t="shared" si="35"/>
        <v>4160</v>
      </c>
      <c r="G219" s="44">
        <f t="shared" si="36"/>
        <v>3723</v>
      </c>
      <c r="H219" s="44">
        <f t="shared" si="37"/>
        <v>3395</v>
      </c>
      <c r="I219" s="44">
        <f t="shared" si="38"/>
        <v>3140</v>
      </c>
      <c r="J219" s="44">
        <f t="shared" si="39"/>
        <v>2936</v>
      </c>
      <c r="K219" s="45">
        <v>216000</v>
      </c>
    </row>
    <row r="220" spans="1:11">
      <c r="A220" s="44">
        <f t="shared" si="30"/>
        <v>19550</v>
      </c>
      <c r="B220" s="44">
        <f t="shared" si="31"/>
        <v>10328</v>
      </c>
      <c r="C220" s="44">
        <f t="shared" si="32"/>
        <v>7254</v>
      </c>
      <c r="D220" s="44">
        <f t="shared" si="33"/>
        <v>5717</v>
      </c>
      <c r="E220" s="44">
        <f t="shared" si="34"/>
        <v>4794</v>
      </c>
      <c r="F220" s="44">
        <f t="shared" si="35"/>
        <v>4180</v>
      </c>
      <c r="G220" s="44">
        <f t="shared" si="36"/>
        <v>3740</v>
      </c>
      <c r="H220" s="44">
        <f t="shared" si="37"/>
        <v>3411</v>
      </c>
      <c r="I220" s="44">
        <f t="shared" si="38"/>
        <v>3155</v>
      </c>
      <c r="J220" s="44">
        <f t="shared" si="39"/>
        <v>2950</v>
      </c>
      <c r="K220" s="45">
        <v>217000</v>
      </c>
    </row>
    <row r="221" spans="1:11">
      <c r="A221" s="44">
        <f t="shared" si="30"/>
        <v>19640</v>
      </c>
      <c r="B221" s="44">
        <f t="shared" si="31"/>
        <v>10375</v>
      </c>
      <c r="C221" s="44">
        <f t="shared" si="32"/>
        <v>7287</v>
      </c>
      <c r="D221" s="44">
        <f t="shared" si="33"/>
        <v>5743</v>
      </c>
      <c r="E221" s="44">
        <f t="shared" si="34"/>
        <v>4816</v>
      </c>
      <c r="F221" s="44">
        <f t="shared" si="35"/>
        <v>4199</v>
      </c>
      <c r="G221" s="44">
        <f t="shared" si="36"/>
        <v>3758</v>
      </c>
      <c r="H221" s="44">
        <f t="shared" si="37"/>
        <v>3427</v>
      </c>
      <c r="I221" s="44">
        <f t="shared" si="38"/>
        <v>3169</v>
      </c>
      <c r="J221" s="44">
        <f t="shared" si="39"/>
        <v>2963</v>
      </c>
      <c r="K221" s="45">
        <v>218000</v>
      </c>
    </row>
    <row r="222" spans="1:11">
      <c r="A222" s="44">
        <f t="shared" si="30"/>
        <v>19731</v>
      </c>
      <c r="B222" s="44">
        <f t="shared" si="31"/>
        <v>10423</v>
      </c>
      <c r="C222" s="44">
        <f t="shared" si="32"/>
        <v>7321</v>
      </c>
      <c r="D222" s="44">
        <f t="shared" si="33"/>
        <v>5769</v>
      </c>
      <c r="E222" s="44">
        <f t="shared" si="34"/>
        <v>4839</v>
      </c>
      <c r="F222" s="44">
        <f t="shared" si="35"/>
        <v>4218</v>
      </c>
      <c r="G222" s="44">
        <f t="shared" si="36"/>
        <v>3775</v>
      </c>
      <c r="H222" s="44">
        <f t="shared" si="37"/>
        <v>3442</v>
      </c>
      <c r="I222" s="44">
        <f t="shared" si="38"/>
        <v>3184</v>
      </c>
      <c r="J222" s="44">
        <f t="shared" si="39"/>
        <v>2977</v>
      </c>
      <c r="K222" s="45">
        <v>219000</v>
      </c>
    </row>
    <row r="223" spans="1:11">
      <c r="A223" s="44">
        <f t="shared" si="30"/>
        <v>19821</v>
      </c>
      <c r="B223" s="44">
        <f t="shared" si="31"/>
        <v>10471</v>
      </c>
      <c r="C223" s="44">
        <f t="shared" si="32"/>
        <v>7354</v>
      </c>
      <c r="D223" s="44">
        <f t="shared" si="33"/>
        <v>5796</v>
      </c>
      <c r="E223" s="44">
        <f t="shared" si="34"/>
        <v>4861</v>
      </c>
      <c r="F223" s="44">
        <f t="shared" si="35"/>
        <v>4237</v>
      </c>
      <c r="G223" s="44">
        <f t="shared" si="36"/>
        <v>3792</v>
      </c>
      <c r="H223" s="44">
        <f t="shared" si="37"/>
        <v>3458</v>
      </c>
      <c r="I223" s="44">
        <f t="shared" si="38"/>
        <v>3198</v>
      </c>
      <c r="J223" s="44">
        <f t="shared" si="39"/>
        <v>2991</v>
      </c>
      <c r="K223" s="45">
        <v>220000</v>
      </c>
    </row>
    <row r="224" spans="1:11">
      <c r="A224" s="44">
        <f t="shared" si="30"/>
        <v>19911</v>
      </c>
      <c r="B224" s="44">
        <f t="shared" si="31"/>
        <v>10518</v>
      </c>
      <c r="C224" s="44">
        <f t="shared" si="32"/>
        <v>7387</v>
      </c>
      <c r="D224" s="44">
        <f t="shared" si="33"/>
        <v>5822</v>
      </c>
      <c r="E224" s="44">
        <f t="shared" si="34"/>
        <v>4883</v>
      </c>
      <c r="F224" s="44">
        <f t="shared" si="35"/>
        <v>4257</v>
      </c>
      <c r="G224" s="44">
        <f t="shared" si="36"/>
        <v>3809</v>
      </c>
      <c r="H224" s="44">
        <f t="shared" si="37"/>
        <v>3474</v>
      </c>
      <c r="I224" s="44">
        <f t="shared" si="38"/>
        <v>3213</v>
      </c>
      <c r="J224" s="44">
        <f t="shared" si="39"/>
        <v>3004</v>
      </c>
      <c r="K224" s="45">
        <v>221000</v>
      </c>
    </row>
    <row r="225" spans="1:11">
      <c r="A225" s="44">
        <f t="shared" si="30"/>
        <v>20001</v>
      </c>
      <c r="B225" s="44">
        <f t="shared" si="31"/>
        <v>10566</v>
      </c>
      <c r="C225" s="44">
        <f t="shared" si="32"/>
        <v>7421</v>
      </c>
      <c r="D225" s="44">
        <f t="shared" si="33"/>
        <v>5848</v>
      </c>
      <c r="E225" s="44">
        <f t="shared" si="34"/>
        <v>4905</v>
      </c>
      <c r="F225" s="44">
        <f t="shared" si="35"/>
        <v>4276</v>
      </c>
      <c r="G225" s="44">
        <f t="shared" si="36"/>
        <v>3827</v>
      </c>
      <c r="H225" s="44">
        <f t="shared" si="37"/>
        <v>3490</v>
      </c>
      <c r="I225" s="44">
        <f t="shared" si="38"/>
        <v>3227</v>
      </c>
      <c r="J225" s="44">
        <f t="shared" si="39"/>
        <v>3018</v>
      </c>
      <c r="K225" s="45">
        <v>222000</v>
      </c>
    </row>
    <row r="226" spans="1:11">
      <c r="A226" s="44">
        <f t="shared" si="30"/>
        <v>20091</v>
      </c>
      <c r="B226" s="44">
        <f t="shared" si="31"/>
        <v>10613</v>
      </c>
      <c r="C226" s="44">
        <f t="shared" si="32"/>
        <v>7454</v>
      </c>
      <c r="D226" s="44">
        <f t="shared" si="33"/>
        <v>5875</v>
      </c>
      <c r="E226" s="44">
        <f t="shared" si="34"/>
        <v>4927</v>
      </c>
      <c r="F226" s="44">
        <f t="shared" si="35"/>
        <v>4295</v>
      </c>
      <c r="G226" s="44">
        <f t="shared" si="36"/>
        <v>3844</v>
      </c>
      <c r="H226" s="44">
        <f t="shared" si="37"/>
        <v>3505</v>
      </c>
      <c r="I226" s="44">
        <f t="shared" si="38"/>
        <v>3242</v>
      </c>
      <c r="J226" s="44">
        <f t="shared" si="39"/>
        <v>3031</v>
      </c>
      <c r="K226" s="45">
        <v>223000</v>
      </c>
    </row>
    <row r="227" spans="1:11">
      <c r="A227" s="44">
        <f t="shared" si="30"/>
        <v>20181</v>
      </c>
      <c r="B227" s="44">
        <f t="shared" si="31"/>
        <v>10661</v>
      </c>
      <c r="C227" s="44">
        <f t="shared" si="32"/>
        <v>7488</v>
      </c>
      <c r="D227" s="44">
        <f t="shared" si="33"/>
        <v>5901</v>
      </c>
      <c r="E227" s="44">
        <f t="shared" si="34"/>
        <v>4949</v>
      </c>
      <c r="F227" s="44">
        <f t="shared" si="35"/>
        <v>4314</v>
      </c>
      <c r="G227" s="44">
        <f t="shared" si="36"/>
        <v>3861</v>
      </c>
      <c r="H227" s="44">
        <f t="shared" si="37"/>
        <v>3521</v>
      </c>
      <c r="I227" s="44">
        <f t="shared" si="38"/>
        <v>3257</v>
      </c>
      <c r="J227" s="44">
        <f t="shared" si="39"/>
        <v>3045</v>
      </c>
      <c r="K227" s="45">
        <v>224000</v>
      </c>
    </row>
    <row r="228" spans="1:11">
      <c r="A228" s="44">
        <f t="shared" si="30"/>
        <v>20271</v>
      </c>
      <c r="B228" s="44">
        <f t="shared" si="31"/>
        <v>10709</v>
      </c>
      <c r="C228" s="44">
        <f t="shared" si="32"/>
        <v>7521</v>
      </c>
      <c r="D228" s="44">
        <f t="shared" si="33"/>
        <v>5927</v>
      </c>
      <c r="E228" s="44">
        <f t="shared" si="34"/>
        <v>4971</v>
      </c>
      <c r="F228" s="44">
        <f t="shared" si="35"/>
        <v>4334</v>
      </c>
      <c r="G228" s="44">
        <f t="shared" si="36"/>
        <v>3878</v>
      </c>
      <c r="H228" s="44">
        <f t="shared" si="37"/>
        <v>3537</v>
      </c>
      <c r="I228" s="44">
        <f t="shared" si="38"/>
        <v>3271</v>
      </c>
      <c r="J228" s="44">
        <f t="shared" si="39"/>
        <v>3059</v>
      </c>
      <c r="K228" s="45">
        <v>225000</v>
      </c>
    </row>
    <row r="229" spans="1:11">
      <c r="A229" s="44">
        <f t="shared" si="30"/>
        <v>20361</v>
      </c>
      <c r="B229" s="44">
        <f t="shared" si="31"/>
        <v>10756</v>
      </c>
      <c r="C229" s="44">
        <f t="shared" si="32"/>
        <v>7555</v>
      </c>
      <c r="D229" s="44">
        <f t="shared" si="33"/>
        <v>5954</v>
      </c>
      <c r="E229" s="44">
        <f t="shared" si="34"/>
        <v>4993</v>
      </c>
      <c r="F229" s="44">
        <f t="shared" si="35"/>
        <v>4353</v>
      </c>
      <c r="G229" s="44">
        <f t="shared" si="36"/>
        <v>3895</v>
      </c>
      <c r="H229" s="44">
        <f t="shared" si="37"/>
        <v>3552</v>
      </c>
      <c r="I229" s="44">
        <f t="shared" si="38"/>
        <v>3286</v>
      </c>
      <c r="J229" s="44">
        <f t="shared" si="39"/>
        <v>3072</v>
      </c>
      <c r="K229" s="45">
        <v>226000</v>
      </c>
    </row>
    <row r="230" spans="1:11">
      <c r="A230" s="44">
        <f t="shared" si="30"/>
        <v>20451</v>
      </c>
      <c r="B230" s="44">
        <f t="shared" si="31"/>
        <v>10804</v>
      </c>
      <c r="C230" s="44">
        <f t="shared" si="32"/>
        <v>7588</v>
      </c>
      <c r="D230" s="44">
        <f t="shared" si="33"/>
        <v>5980</v>
      </c>
      <c r="E230" s="44">
        <f t="shared" si="34"/>
        <v>5015</v>
      </c>
      <c r="F230" s="44">
        <f t="shared" si="35"/>
        <v>4372</v>
      </c>
      <c r="G230" s="44">
        <f t="shared" si="36"/>
        <v>3913</v>
      </c>
      <c r="H230" s="44">
        <f t="shared" si="37"/>
        <v>3568</v>
      </c>
      <c r="I230" s="44">
        <f t="shared" si="38"/>
        <v>3300</v>
      </c>
      <c r="J230" s="44">
        <f t="shared" si="39"/>
        <v>3086</v>
      </c>
      <c r="K230" s="45">
        <v>227000</v>
      </c>
    </row>
    <row r="231" spans="1:11">
      <c r="A231" s="44">
        <f t="shared" si="30"/>
        <v>20541</v>
      </c>
      <c r="B231" s="44">
        <f t="shared" si="31"/>
        <v>10851</v>
      </c>
      <c r="C231" s="44">
        <f t="shared" si="32"/>
        <v>7621</v>
      </c>
      <c r="D231" s="44">
        <f t="shared" si="33"/>
        <v>6006</v>
      </c>
      <c r="E231" s="44">
        <f t="shared" si="34"/>
        <v>5037</v>
      </c>
      <c r="F231" s="44">
        <f t="shared" si="35"/>
        <v>4391</v>
      </c>
      <c r="G231" s="44">
        <f t="shared" si="36"/>
        <v>3930</v>
      </c>
      <c r="H231" s="44">
        <f t="shared" si="37"/>
        <v>3584</v>
      </c>
      <c r="I231" s="44">
        <f t="shared" si="38"/>
        <v>3315</v>
      </c>
      <c r="J231" s="44">
        <f t="shared" si="39"/>
        <v>3099</v>
      </c>
      <c r="K231" s="45">
        <v>228000</v>
      </c>
    </row>
    <row r="232" spans="1:11">
      <c r="A232" s="44">
        <f t="shared" si="30"/>
        <v>20631</v>
      </c>
      <c r="B232" s="44">
        <f t="shared" si="31"/>
        <v>10899</v>
      </c>
      <c r="C232" s="44">
        <f t="shared" si="32"/>
        <v>7655</v>
      </c>
      <c r="D232" s="44">
        <f t="shared" si="33"/>
        <v>6033</v>
      </c>
      <c r="E232" s="44">
        <f t="shared" si="34"/>
        <v>5059</v>
      </c>
      <c r="F232" s="44">
        <f t="shared" si="35"/>
        <v>4411</v>
      </c>
      <c r="G232" s="44">
        <f t="shared" si="36"/>
        <v>3947</v>
      </c>
      <c r="H232" s="44">
        <f t="shared" si="37"/>
        <v>3600</v>
      </c>
      <c r="I232" s="44">
        <f t="shared" si="38"/>
        <v>3329</v>
      </c>
      <c r="J232" s="44">
        <f t="shared" si="39"/>
        <v>3113</v>
      </c>
      <c r="K232" s="45">
        <v>229000</v>
      </c>
    </row>
    <row r="233" spans="1:11">
      <c r="A233" s="44">
        <f t="shared" si="30"/>
        <v>20722</v>
      </c>
      <c r="B233" s="44">
        <f t="shared" si="31"/>
        <v>10947</v>
      </c>
      <c r="C233" s="44">
        <f t="shared" si="32"/>
        <v>7688</v>
      </c>
      <c r="D233" s="44">
        <f t="shared" si="33"/>
        <v>6059</v>
      </c>
      <c r="E233" s="44">
        <f t="shared" si="34"/>
        <v>5082</v>
      </c>
      <c r="F233" s="44">
        <f t="shared" si="35"/>
        <v>4430</v>
      </c>
      <c r="G233" s="44">
        <f t="shared" si="36"/>
        <v>3964</v>
      </c>
      <c r="H233" s="44">
        <f t="shared" si="37"/>
        <v>3615</v>
      </c>
      <c r="I233" s="44">
        <f t="shared" si="38"/>
        <v>3344</v>
      </c>
      <c r="J233" s="44">
        <f t="shared" si="39"/>
        <v>3127</v>
      </c>
      <c r="K233" s="45">
        <v>230000</v>
      </c>
    </row>
    <row r="234" spans="1:11">
      <c r="A234" s="44">
        <f t="shared" si="30"/>
        <v>20812</v>
      </c>
      <c r="B234" s="44">
        <f t="shared" si="31"/>
        <v>10994</v>
      </c>
      <c r="C234" s="44">
        <f t="shared" si="32"/>
        <v>7722</v>
      </c>
      <c r="D234" s="44">
        <f t="shared" si="33"/>
        <v>6085</v>
      </c>
      <c r="E234" s="44">
        <f t="shared" si="34"/>
        <v>5104</v>
      </c>
      <c r="F234" s="44">
        <f t="shared" si="35"/>
        <v>4449</v>
      </c>
      <c r="G234" s="44">
        <f t="shared" si="36"/>
        <v>3982</v>
      </c>
      <c r="H234" s="44">
        <f t="shared" si="37"/>
        <v>3631</v>
      </c>
      <c r="I234" s="44">
        <f t="shared" si="38"/>
        <v>3358</v>
      </c>
      <c r="J234" s="44">
        <f t="shared" si="39"/>
        <v>3140</v>
      </c>
      <c r="K234" s="45">
        <v>231000</v>
      </c>
    </row>
    <row r="235" spans="1:11">
      <c r="A235" s="44">
        <f t="shared" si="30"/>
        <v>20902</v>
      </c>
      <c r="B235" s="44">
        <f t="shared" si="31"/>
        <v>11042</v>
      </c>
      <c r="C235" s="44">
        <f t="shared" si="32"/>
        <v>7755</v>
      </c>
      <c r="D235" s="44">
        <f t="shared" si="33"/>
        <v>6112</v>
      </c>
      <c r="E235" s="44">
        <f t="shared" si="34"/>
        <v>5126</v>
      </c>
      <c r="F235" s="44">
        <f t="shared" si="35"/>
        <v>4468</v>
      </c>
      <c r="G235" s="44">
        <f t="shared" si="36"/>
        <v>3999</v>
      </c>
      <c r="H235" s="44">
        <f t="shared" si="37"/>
        <v>3647</v>
      </c>
      <c r="I235" s="44">
        <f t="shared" si="38"/>
        <v>3373</v>
      </c>
      <c r="J235" s="44">
        <f t="shared" si="39"/>
        <v>3154</v>
      </c>
      <c r="K235" s="45">
        <v>232000</v>
      </c>
    </row>
    <row r="236" spans="1:11">
      <c r="A236" s="44">
        <f t="shared" si="30"/>
        <v>20992</v>
      </c>
      <c r="B236" s="44">
        <f t="shared" si="31"/>
        <v>11089</v>
      </c>
      <c r="C236" s="44">
        <f t="shared" si="32"/>
        <v>7788</v>
      </c>
      <c r="D236" s="44">
        <f t="shared" si="33"/>
        <v>6138</v>
      </c>
      <c r="E236" s="44">
        <f t="shared" si="34"/>
        <v>5148</v>
      </c>
      <c r="F236" s="44">
        <f t="shared" si="35"/>
        <v>4488</v>
      </c>
      <c r="G236" s="44">
        <f t="shared" si="36"/>
        <v>4016</v>
      </c>
      <c r="H236" s="44">
        <f t="shared" si="37"/>
        <v>3662</v>
      </c>
      <c r="I236" s="44">
        <f t="shared" si="38"/>
        <v>3387</v>
      </c>
      <c r="J236" s="44">
        <f t="shared" si="39"/>
        <v>3167</v>
      </c>
      <c r="K236" s="45">
        <v>233000</v>
      </c>
    </row>
    <row r="237" spans="1:11">
      <c r="A237" s="44">
        <f t="shared" si="30"/>
        <v>21082</v>
      </c>
      <c r="B237" s="44">
        <f t="shared" si="31"/>
        <v>11137</v>
      </c>
      <c r="C237" s="44">
        <f t="shared" si="32"/>
        <v>7822</v>
      </c>
      <c r="D237" s="44">
        <f t="shared" si="33"/>
        <v>6164</v>
      </c>
      <c r="E237" s="44">
        <f t="shared" si="34"/>
        <v>5170</v>
      </c>
      <c r="F237" s="44">
        <f t="shared" si="35"/>
        <v>4507</v>
      </c>
      <c r="G237" s="44">
        <f t="shared" si="36"/>
        <v>4033</v>
      </c>
      <c r="H237" s="44">
        <f t="shared" si="37"/>
        <v>3678</v>
      </c>
      <c r="I237" s="44">
        <f t="shared" si="38"/>
        <v>3402</v>
      </c>
      <c r="J237" s="44">
        <f t="shared" si="39"/>
        <v>3181</v>
      </c>
      <c r="K237" s="45">
        <v>234000</v>
      </c>
    </row>
    <row r="238" spans="1:11">
      <c r="A238" s="44">
        <f t="shared" si="30"/>
        <v>21172</v>
      </c>
      <c r="B238" s="44">
        <f t="shared" si="31"/>
        <v>11185</v>
      </c>
      <c r="C238" s="44">
        <f t="shared" si="32"/>
        <v>7855</v>
      </c>
      <c r="D238" s="44">
        <f t="shared" si="33"/>
        <v>6191</v>
      </c>
      <c r="E238" s="44">
        <f t="shared" si="34"/>
        <v>5192</v>
      </c>
      <c r="F238" s="44">
        <f t="shared" si="35"/>
        <v>4526</v>
      </c>
      <c r="G238" s="44">
        <f t="shared" si="36"/>
        <v>4051</v>
      </c>
      <c r="H238" s="44">
        <f t="shared" si="37"/>
        <v>3694</v>
      </c>
      <c r="I238" s="44">
        <f t="shared" si="38"/>
        <v>3416</v>
      </c>
      <c r="J238" s="44">
        <f t="shared" si="39"/>
        <v>3195</v>
      </c>
      <c r="K238" s="45">
        <v>235000</v>
      </c>
    </row>
    <row r="239" spans="1:11">
      <c r="A239" s="44">
        <f t="shared" si="30"/>
        <v>21262</v>
      </c>
      <c r="B239" s="44">
        <f t="shared" si="31"/>
        <v>11232</v>
      </c>
      <c r="C239" s="44">
        <f t="shared" si="32"/>
        <v>7889</v>
      </c>
      <c r="D239" s="44">
        <f t="shared" si="33"/>
        <v>6217</v>
      </c>
      <c r="E239" s="44">
        <f t="shared" si="34"/>
        <v>5214</v>
      </c>
      <c r="F239" s="44">
        <f t="shared" si="35"/>
        <v>4545</v>
      </c>
      <c r="G239" s="44">
        <f t="shared" si="36"/>
        <v>4068</v>
      </c>
      <c r="H239" s="44">
        <f t="shared" si="37"/>
        <v>3710</v>
      </c>
      <c r="I239" s="44">
        <f t="shared" si="38"/>
        <v>3431</v>
      </c>
      <c r="J239" s="44">
        <f t="shared" si="39"/>
        <v>3208</v>
      </c>
      <c r="K239" s="45">
        <v>236000</v>
      </c>
    </row>
    <row r="240" spans="1:11">
      <c r="A240" s="44">
        <f t="shared" si="30"/>
        <v>21352</v>
      </c>
      <c r="B240" s="44">
        <f t="shared" si="31"/>
        <v>11280</v>
      </c>
      <c r="C240" s="44">
        <f t="shared" si="32"/>
        <v>7922</v>
      </c>
      <c r="D240" s="44">
        <f t="shared" si="33"/>
        <v>6243</v>
      </c>
      <c r="E240" s="44">
        <f t="shared" si="34"/>
        <v>5236</v>
      </c>
      <c r="F240" s="44">
        <f t="shared" si="35"/>
        <v>4565</v>
      </c>
      <c r="G240" s="44">
        <f t="shared" si="36"/>
        <v>4085</v>
      </c>
      <c r="H240" s="44">
        <f t="shared" si="37"/>
        <v>3725</v>
      </c>
      <c r="I240" s="44">
        <f t="shared" si="38"/>
        <v>3446</v>
      </c>
      <c r="J240" s="44">
        <f t="shared" si="39"/>
        <v>3222</v>
      </c>
      <c r="K240" s="45">
        <v>237000</v>
      </c>
    </row>
    <row r="241" spans="1:11">
      <c r="A241" s="44">
        <f t="shared" si="30"/>
        <v>21442</v>
      </c>
      <c r="B241" s="44">
        <f t="shared" si="31"/>
        <v>11327</v>
      </c>
      <c r="C241" s="44">
        <f t="shared" si="32"/>
        <v>7956</v>
      </c>
      <c r="D241" s="44">
        <f t="shared" si="33"/>
        <v>6270</v>
      </c>
      <c r="E241" s="44">
        <f t="shared" si="34"/>
        <v>5258</v>
      </c>
      <c r="F241" s="44">
        <f t="shared" si="35"/>
        <v>4584</v>
      </c>
      <c r="G241" s="44">
        <f t="shared" si="36"/>
        <v>4102</v>
      </c>
      <c r="H241" s="44">
        <f t="shared" si="37"/>
        <v>3741</v>
      </c>
      <c r="I241" s="44">
        <f t="shared" si="38"/>
        <v>3460</v>
      </c>
      <c r="J241" s="44">
        <f t="shared" si="39"/>
        <v>3235</v>
      </c>
      <c r="K241" s="45">
        <v>238000</v>
      </c>
    </row>
    <row r="242" spans="1:11">
      <c r="A242" s="44">
        <f t="shared" si="30"/>
        <v>21532</v>
      </c>
      <c r="B242" s="44">
        <f t="shared" si="31"/>
        <v>11375</v>
      </c>
      <c r="C242" s="44">
        <f t="shared" si="32"/>
        <v>7989</v>
      </c>
      <c r="D242" s="44">
        <f t="shared" si="33"/>
        <v>6296</v>
      </c>
      <c r="E242" s="44">
        <f t="shared" si="34"/>
        <v>5280</v>
      </c>
      <c r="F242" s="44">
        <f t="shared" si="35"/>
        <v>4603</v>
      </c>
      <c r="G242" s="44">
        <f t="shared" si="36"/>
        <v>4120</v>
      </c>
      <c r="H242" s="44">
        <f t="shared" si="37"/>
        <v>3757</v>
      </c>
      <c r="I242" s="44">
        <f t="shared" si="38"/>
        <v>3475</v>
      </c>
      <c r="J242" s="44">
        <f t="shared" si="39"/>
        <v>3249</v>
      </c>
      <c r="K242" s="45">
        <v>239000</v>
      </c>
    </row>
    <row r="243" spans="1:11">
      <c r="A243" s="44">
        <f t="shared" si="30"/>
        <v>21622</v>
      </c>
      <c r="B243" s="44">
        <f t="shared" si="31"/>
        <v>11422</v>
      </c>
      <c r="C243" s="44">
        <f t="shared" si="32"/>
        <v>8022</v>
      </c>
      <c r="D243" s="44">
        <f t="shared" si="33"/>
        <v>6322</v>
      </c>
      <c r="E243" s="44">
        <f t="shared" si="34"/>
        <v>5302</v>
      </c>
      <c r="F243" s="44">
        <f t="shared" si="35"/>
        <v>4622</v>
      </c>
      <c r="G243" s="44">
        <f t="shared" si="36"/>
        <v>4137</v>
      </c>
      <c r="H243" s="44">
        <f t="shared" si="37"/>
        <v>3772</v>
      </c>
      <c r="I243" s="44">
        <f t="shared" si="38"/>
        <v>3489</v>
      </c>
      <c r="J243" s="44">
        <f t="shared" si="39"/>
        <v>3262</v>
      </c>
      <c r="K243" s="45">
        <v>240000</v>
      </c>
    </row>
    <row r="244" spans="1:11">
      <c r="A244" s="44">
        <f t="shared" si="30"/>
        <v>21713</v>
      </c>
      <c r="B244" s="44">
        <f t="shared" si="31"/>
        <v>11470</v>
      </c>
      <c r="C244" s="44">
        <f t="shared" si="32"/>
        <v>8056</v>
      </c>
      <c r="D244" s="44">
        <f t="shared" si="33"/>
        <v>6349</v>
      </c>
      <c r="E244" s="44">
        <f t="shared" si="34"/>
        <v>5325</v>
      </c>
      <c r="F244" s="44">
        <f t="shared" si="35"/>
        <v>4642</v>
      </c>
      <c r="G244" s="44">
        <f t="shared" si="36"/>
        <v>4154</v>
      </c>
      <c r="H244" s="44">
        <f t="shared" si="37"/>
        <v>3788</v>
      </c>
      <c r="I244" s="44">
        <f t="shared" si="38"/>
        <v>3504</v>
      </c>
      <c r="J244" s="44">
        <f t="shared" si="39"/>
        <v>3276</v>
      </c>
      <c r="K244" s="45">
        <v>241000</v>
      </c>
    </row>
    <row r="245" spans="1:11">
      <c r="A245" s="44">
        <f t="shared" si="30"/>
        <v>21803</v>
      </c>
      <c r="B245" s="44">
        <f t="shared" si="31"/>
        <v>11518</v>
      </c>
      <c r="C245" s="44">
        <f t="shared" si="32"/>
        <v>8089</v>
      </c>
      <c r="D245" s="44">
        <f t="shared" si="33"/>
        <v>6375</v>
      </c>
      <c r="E245" s="44">
        <f t="shared" si="34"/>
        <v>5347</v>
      </c>
      <c r="F245" s="44">
        <f t="shared" si="35"/>
        <v>4661</v>
      </c>
      <c r="G245" s="44">
        <f t="shared" si="36"/>
        <v>4171</v>
      </c>
      <c r="H245" s="44">
        <f t="shared" si="37"/>
        <v>3804</v>
      </c>
      <c r="I245" s="44">
        <f t="shared" si="38"/>
        <v>3518</v>
      </c>
      <c r="J245" s="44">
        <f t="shared" si="39"/>
        <v>3290</v>
      </c>
      <c r="K245" s="45">
        <v>242000</v>
      </c>
    </row>
    <row r="246" spans="1:11">
      <c r="A246" s="44">
        <f t="shared" si="30"/>
        <v>21893</v>
      </c>
      <c r="B246" s="44">
        <f t="shared" si="31"/>
        <v>11565</v>
      </c>
      <c r="C246" s="44">
        <f t="shared" si="32"/>
        <v>8123</v>
      </c>
      <c r="D246" s="44">
        <f t="shared" si="33"/>
        <v>6401</v>
      </c>
      <c r="E246" s="44">
        <f t="shared" si="34"/>
        <v>5369</v>
      </c>
      <c r="F246" s="44">
        <f t="shared" si="35"/>
        <v>4680</v>
      </c>
      <c r="G246" s="44">
        <f t="shared" si="36"/>
        <v>4188</v>
      </c>
      <c r="H246" s="44">
        <f t="shared" si="37"/>
        <v>3820</v>
      </c>
      <c r="I246" s="44">
        <f t="shared" si="38"/>
        <v>3533</v>
      </c>
      <c r="J246" s="44">
        <f t="shared" si="39"/>
        <v>3303</v>
      </c>
      <c r="K246" s="45">
        <v>243000</v>
      </c>
    </row>
    <row r="247" spans="1:11">
      <c r="A247" s="44">
        <f t="shared" si="30"/>
        <v>21983</v>
      </c>
      <c r="B247" s="44">
        <f t="shared" si="31"/>
        <v>11613</v>
      </c>
      <c r="C247" s="44">
        <f t="shared" si="32"/>
        <v>8156</v>
      </c>
      <c r="D247" s="44">
        <f t="shared" si="33"/>
        <v>6428</v>
      </c>
      <c r="E247" s="44">
        <f t="shared" si="34"/>
        <v>5391</v>
      </c>
      <c r="F247" s="44">
        <f t="shared" si="35"/>
        <v>4699</v>
      </c>
      <c r="G247" s="44">
        <f t="shared" si="36"/>
        <v>4206</v>
      </c>
      <c r="H247" s="44">
        <f t="shared" si="37"/>
        <v>3835</v>
      </c>
      <c r="I247" s="44">
        <f t="shared" si="38"/>
        <v>3547</v>
      </c>
      <c r="J247" s="44">
        <f t="shared" si="39"/>
        <v>3317</v>
      </c>
      <c r="K247" s="45">
        <v>244000</v>
      </c>
    </row>
    <row r="248" spans="1:11">
      <c r="A248" s="44">
        <f t="shared" si="30"/>
        <v>22073</v>
      </c>
      <c r="B248" s="44">
        <f t="shared" si="31"/>
        <v>11660</v>
      </c>
      <c r="C248" s="44">
        <f t="shared" si="32"/>
        <v>8190</v>
      </c>
      <c r="D248" s="44">
        <f t="shared" si="33"/>
        <v>6454</v>
      </c>
      <c r="E248" s="44">
        <f t="shared" si="34"/>
        <v>5413</v>
      </c>
      <c r="F248" s="44">
        <f t="shared" si="35"/>
        <v>4719</v>
      </c>
      <c r="G248" s="44">
        <f t="shared" si="36"/>
        <v>4223</v>
      </c>
      <c r="H248" s="44">
        <f t="shared" si="37"/>
        <v>3851</v>
      </c>
      <c r="I248" s="44">
        <f t="shared" si="38"/>
        <v>3562</v>
      </c>
      <c r="J248" s="44">
        <f t="shared" si="39"/>
        <v>3330</v>
      </c>
      <c r="K248" s="45">
        <v>245000</v>
      </c>
    </row>
    <row r="249" spans="1:11">
      <c r="A249" s="44">
        <f t="shared" si="30"/>
        <v>22163</v>
      </c>
      <c r="B249" s="44">
        <f t="shared" si="31"/>
        <v>11708</v>
      </c>
      <c r="C249" s="44">
        <f t="shared" si="32"/>
        <v>8223</v>
      </c>
      <c r="D249" s="44">
        <f t="shared" si="33"/>
        <v>6481</v>
      </c>
      <c r="E249" s="44">
        <f t="shared" si="34"/>
        <v>5435</v>
      </c>
      <c r="F249" s="44">
        <f t="shared" si="35"/>
        <v>4738</v>
      </c>
      <c r="G249" s="44">
        <f t="shared" si="36"/>
        <v>4240</v>
      </c>
      <c r="H249" s="44">
        <f t="shared" si="37"/>
        <v>3867</v>
      </c>
      <c r="I249" s="44">
        <f t="shared" si="38"/>
        <v>3576</v>
      </c>
      <c r="J249" s="44">
        <f t="shared" si="39"/>
        <v>3344</v>
      </c>
      <c r="K249" s="45">
        <v>246000</v>
      </c>
    </row>
    <row r="250" spans="1:11">
      <c r="A250" s="44">
        <f t="shared" si="30"/>
        <v>22253</v>
      </c>
      <c r="B250" s="44">
        <f t="shared" si="31"/>
        <v>11756</v>
      </c>
      <c r="C250" s="44">
        <f t="shared" si="32"/>
        <v>8256</v>
      </c>
      <c r="D250" s="44">
        <f t="shared" si="33"/>
        <v>6507</v>
      </c>
      <c r="E250" s="44">
        <f t="shared" si="34"/>
        <v>5457</v>
      </c>
      <c r="F250" s="44">
        <f t="shared" si="35"/>
        <v>4757</v>
      </c>
      <c r="G250" s="44">
        <f t="shared" si="36"/>
        <v>4257</v>
      </c>
      <c r="H250" s="44">
        <f t="shared" si="37"/>
        <v>3882</v>
      </c>
      <c r="I250" s="44">
        <f t="shared" si="38"/>
        <v>3591</v>
      </c>
      <c r="J250" s="44">
        <f t="shared" si="39"/>
        <v>3358</v>
      </c>
      <c r="K250" s="45">
        <v>247000</v>
      </c>
    </row>
    <row r="251" spans="1:11">
      <c r="A251" s="44">
        <f t="shared" si="30"/>
        <v>22343</v>
      </c>
      <c r="B251" s="44">
        <f t="shared" si="31"/>
        <v>11803</v>
      </c>
      <c r="C251" s="44">
        <f t="shared" si="32"/>
        <v>8290</v>
      </c>
      <c r="D251" s="44">
        <f t="shared" si="33"/>
        <v>6533</v>
      </c>
      <c r="E251" s="44">
        <f t="shared" si="34"/>
        <v>5479</v>
      </c>
      <c r="F251" s="44">
        <f t="shared" si="35"/>
        <v>4777</v>
      </c>
      <c r="G251" s="44">
        <f t="shared" si="36"/>
        <v>4275</v>
      </c>
      <c r="H251" s="44">
        <f t="shared" si="37"/>
        <v>3898</v>
      </c>
      <c r="I251" s="44">
        <f t="shared" si="38"/>
        <v>3605</v>
      </c>
      <c r="J251" s="44">
        <f t="shared" si="39"/>
        <v>3371</v>
      </c>
      <c r="K251" s="45">
        <v>248000</v>
      </c>
    </row>
    <row r="252" spans="1:11">
      <c r="A252" s="44">
        <f t="shared" si="30"/>
        <v>22433</v>
      </c>
      <c r="B252" s="44">
        <f t="shared" si="31"/>
        <v>11851</v>
      </c>
      <c r="C252" s="44">
        <f t="shared" si="32"/>
        <v>8323</v>
      </c>
      <c r="D252" s="44">
        <f t="shared" si="33"/>
        <v>6560</v>
      </c>
      <c r="E252" s="44">
        <f t="shared" si="34"/>
        <v>5501</v>
      </c>
      <c r="F252" s="44">
        <f t="shared" si="35"/>
        <v>4796</v>
      </c>
      <c r="G252" s="44">
        <f t="shared" si="36"/>
        <v>4292</v>
      </c>
      <c r="H252" s="44">
        <f t="shared" si="37"/>
        <v>3914</v>
      </c>
      <c r="I252" s="44">
        <f t="shared" si="38"/>
        <v>3620</v>
      </c>
      <c r="J252" s="44">
        <f t="shared" si="39"/>
        <v>3385</v>
      </c>
      <c r="K252" s="45">
        <v>249000</v>
      </c>
    </row>
    <row r="253" spans="1:11">
      <c r="A253" s="44">
        <f t="shared" si="30"/>
        <v>22523</v>
      </c>
      <c r="B253" s="44">
        <f t="shared" si="31"/>
        <v>11898</v>
      </c>
      <c r="C253" s="44">
        <f t="shared" si="32"/>
        <v>8357</v>
      </c>
      <c r="D253" s="44">
        <f t="shared" si="33"/>
        <v>6586</v>
      </c>
      <c r="E253" s="44">
        <f t="shared" si="34"/>
        <v>5523</v>
      </c>
      <c r="F253" s="44">
        <f t="shared" si="35"/>
        <v>4815</v>
      </c>
      <c r="G253" s="44">
        <f t="shared" si="36"/>
        <v>4309</v>
      </c>
      <c r="H253" s="44">
        <f t="shared" si="37"/>
        <v>3930</v>
      </c>
      <c r="I253" s="44">
        <f t="shared" si="38"/>
        <v>3634</v>
      </c>
      <c r="J253" s="44">
        <f t="shared" si="39"/>
        <v>3398</v>
      </c>
      <c r="K253" s="45">
        <v>250000</v>
      </c>
    </row>
  </sheetData>
  <sheetProtection algorithmName="SHA-512" hashValue="NfrYaYVzXDb5ryxfjhxjUEy4ypFn87gWmMNOQZQLQ/NpVXP6HedV6kkHls2oWmYs+kS7TTM0S+KDRI8pk88L/g==" saltValue="FJTbQUCpDBV/hJaIiX/txg==" spinCount="100000" sheet="1" objects="1" scenarios="1"/>
  <mergeCells count="1">
    <mergeCell ref="A1:K1"/>
  </mergeCells>
  <pageMargins left="0.7" right="0.7" top="0.75" bottom="0.75" header="0.3" footer="0.3"/>
  <pageSetup paperSize="9" scale="77" orientation="portrait" r:id="rId1"/>
  <rowBreaks count="1" manualBreakCount="1">
    <brk id="6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K103"/>
  <sheetViews>
    <sheetView zoomScaleNormal="100" workbookViewId="0">
      <selection sqref="A1:K1"/>
    </sheetView>
  </sheetViews>
  <sheetFormatPr defaultRowHeight="15"/>
  <cols>
    <col min="1" max="2" width="10.5703125" customWidth="1"/>
    <col min="3" max="10" width="9.5703125" customWidth="1"/>
    <col min="11" max="11" width="15.42578125" style="1" customWidth="1"/>
  </cols>
  <sheetData>
    <row r="1" spans="1:11" ht="15.75">
      <c r="A1" s="210" t="s">
        <v>85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</row>
    <row r="2" spans="1:11">
      <c r="A2" s="40">
        <v>5.8999999999999997E-2</v>
      </c>
      <c r="B2" s="40">
        <v>5.8999999999999997E-2</v>
      </c>
      <c r="C2" s="40">
        <v>5.8999999999999997E-2</v>
      </c>
      <c r="D2" s="40">
        <v>5.8999999999999997E-2</v>
      </c>
      <c r="E2" s="40">
        <v>5.8999999999999997E-2</v>
      </c>
      <c r="F2" s="40">
        <v>5.8999999999999997E-2</v>
      </c>
      <c r="G2" s="40">
        <v>5.8999999999999997E-2</v>
      </c>
      <c r="H2" s="40">
        <v>5.8999999999999997E-2</v>
      </c>
      <c r="I2" s="40">
        <v>5.8999999999999997E-2</v>
      </c>
      <c r="J2" s="40">
        <v>5.8999999999999997E-2</v>
      </c>
      <c r="K2" s="41" t="s">
        <v>47</v>
      </c>
    </row>
    <row r="3" spans="1:11">
      <c r="A3" s="41">
        <v>1</v>
      </c>
      <c r="B3" s="41">
        <v>2</v>
      </c>
      <c r="C3" s="41">
        <v>3</v>
      </c>
      <c r="D3" s="41">
        <v>4</v>
      </c>
      <c r="E3" s="41">
        <v>5</v>
      </c>
      <c r="F3" s="41">
        <v>6</v>
      </c>
      <c r="G3" s="41">
        <v>7</v>
      </c>
      <c r="H3" s="41">
        <v>8</v>
      </c>
      <c r="I3" s="41">
        <v>9</v>
      </c>
      <c r="J3" s="41">
        <v>10</v>
      </c>
      <c r="K3" s="41" t="s">
        <v>48</v>
      </c>
    </row>
    <row r="4" spans="1:11">
      <c r="A4" s="44">
        <f>ROUNDUP((((K4+(K4*$A$2*$A$3))/($A$3*12))*1),0)</f>
        <v>89</v>
      </c>
      <c r="B4" s="44">
        <f>ROUNDUP((((K4+(K4*$B$2*$B$3))/($B$3*12))*1),0)</f>
        <v>47</v>
      </c>
      <c r="C4" s="44">
        <f>ROUNDUP((((K4+(K4*$C$2*$C$3))/($C$3*12))*1),0)</f>
        <v>33</v>
      </c>
      <c r="D4" s="46">
        <f>ROUNDUP((((K4+(K4*$D$2*$D$3))/($D$3*12))*1),0)</f>
        <v>26</v>
      </c>
      <c r="E4" s="46">
        <f>ROUNDUP((((K4+(K4*$E$2*$E$3))/($E$3*12))*1),0)</f>
        <v>22</v>
      </c>
      <c r="F4" s="46">
        <f>ROUNDUP((((K4+(K4*$F$2*$F$3))/($F$3*12))*1),0)</f>
        <v>19</v>
      </c>
      <c r="G4" s="46">
        <f>ROUNDUP((((K4+(K4*$G$2*$G$3))/($G$3*12))*1),0)</f>
        <v>17</v>
      </c>
      <c r="H4" s="46">
        <f>ROUNDUP((((K4+(K4*$H$2*$H$3))/($H$3*12))*1),0)</f>
        <v>16</v>
      </c>
      <c r="I4" s="46">
        <f>ROUNDUP((((K4+(K4*$I$2*$I$3))/($I$3*12))*1),0)</f>
        <v>15</v>
      </c>
      <c r="J4" s="46">
        <f>ROUNDUP((((K4+(K4*$J$2*$J$3))/($J$3*12))*1),0)</f>
        <v>14</v>
      </c>
      <c r="K4" s="45">
        <v>1000</v>
      </c>
    </row>
    <row r="5" spans="1:11">
      <c r="A5" s="44">
        <f t="shared" ref="A5:A68" si="0">ROUNDUP((((K5+(K5*$A$2*$A$3))/($A$3*12))*1),0)</f>
        <v>177</v>
      </c>
      <c r="B5" s="44">
        <f t="shared" ref="B5:B68" si="1">ROUNDUP((((K5+(K5*$B$2*$B$3))/($B$3*12))*1),0)</f>
        <v>94</v>
      </c>
      <c r="C5" s="44">
        <f t="shared" ref="C5:C68" si="2">ROUNDUP((((K5+(K5*$C$2*$C$3))/($C$3*12))*1),0)</f>
        <v>66</v>
      </c>
      <c r="D5" s="46">
        <f t="shared" ref="D5:D68" si="3">ROUNDUP((((K5+(K5*$D$2*$D$3))/($D$3*12))*1),0)</f>
        <v>52</v>
      </c>
      <c r="E5" s="46">
        <f t="shared" ref="E5:E68" si="4">ROUNDUP((((K5+(K5*$E$2*$E$3))/($E$3*12))*1),0)</f>
        <v>44</v>
      </c>
      <c r="F5" s="46">
        <f t="shared" ref="F5:F68" si="5">ROUNDUP((((K5+(K5*$F$2*$F$3))/($F$3*12))*1),0)</f>
        <v>38</v>
      </c>
      <c r="G5" s="46">
        <f t="shared" ref="G5:G68" si="6">ROUNDUP((((K5+(K5*$G$2*$G$3))/($G$3*12))*1),0)</f>
        <v>34</v>
      </c>
      <c r="H5" s="46">
        <f t="shared" ref="H5:H68" si="7">ROUNDUP((((K5+(K5*$H$2*$H$3))/($H$3*12))*1),0)</f>
        <v>31</v>
      </c>
      <c r="I5" s="46">
        <f t="shared" ref="I5:I68" si="8">ROUNDUP((((K5+(K5*$I$2*$I$3))/($I$3*12))*1),0)</f>
        <v>29</v>
      </c>
      <c r="J5" s="46">
        <f t="shared" ref="J5:J68" si="9">ROUNDUP((((K5+(K5*$J$2*$J$3))/($J$3*12))*1),0)</f>
        <v>27</v>
      </c>
      <c r="K5" s="45">
        <v>2000</v>
      </c>
    </row>
    <row r="6" spans="1:11">
      <c r="A6" s="44">
        <f t="shared" si="0"/>
        <v>265</v>
      </c>
      <c r="B6" s="44">
        <f t="shared" si="1"/>
        <v>140</v>
      </c>
      <c r="C6" s="44">
        <f t="shared" si="2"/>
        <v>99</v>
      </c>
      <c r="D6" s="46">
        <f t="shared" si="3"/>
        <v>78</v>
      </c>
      <c r="E6" s="46">
        <f t="shared" si="4"/>
        <v>65</v>
      </c>
      <c r="F6" s="46">
        <f t="shared" si="5"/>
        <v>57</v>
      </c>
      <c r="G6" s="46">
        <f t="shared" si="6"/>
        <v>51</v>
      </c>
      <c r="H6" s="46">
        <f t="shared" si="7"/>
        <v>46</v>
      </c>
      <c r="I6" s="46">
        <f t="shared" si="8"/>
        <v>43</v>
      </c>
      <c r="J6" s="46">
        <f t="shared" si="9"/>
        <v>40</v>
      </c>
      <c r="K6" s="45">
        <v>3000</v>
      </c>
    </row>
    <row r="7" spans="1:11">
      <c r="A7" s="44">
        <f t="shared" si="0"/>
        <v>353</v>
      </c>
      <c r="B7" s="44">
        <f t="shared" si="1"/>
        <v>187</v>
      </c>
      <c r="C7" s="44">
        <f t="shared" si="2"/>
        <v>131</v>
      </c>
      <c r="D7" s="46">
        <f t="shared" si="3"/>
        <v>103</v>
      </c>
      <c r="E7" s="46">
        <f t="shared" si="4"/>
        <v>87</v>
      </c>
      <c r="F7" s="46">
        <f t="shared" si="5"/>
        <v>76</v>
      </c>
      <c r="G7" s="46">
        <f t="shared" si="6"/>
        <v>68</v>
      </c>
      <c r="H7" s="46">
        <f t="shared" si="7"/>
        <v>62</v>
      </c>
      <c r="I7" s="46">
        <f t="shared" si="8"/>
        <v>57</v>
      </c>
      <c r="J7" s="46">
        <f t="shared" si="9"/>
        <v>53</v>
      </c>
      <c r="K7" s="45">
        <v>4000</v>
      </c>
    </row>
    <row r="8" spans="1:11">
      <c r="A8" s="44">
        <f t="shared" si="0"/>
        <v>442</v>
      </c>
      <c r="B8" s="44">
        <f t="shared" si="1"/>
        <v>233</v>
      </c>
      <c r="C8" s="44">
        <f t="shared" si="2"/>
        <v>164</v>
      </c>
      <c r="D8" s="44">
        <f t="shared" si="3"/>
        <v>129</v>
      </c>
      <c r="E8" s="44">
        <f t="shared" si="4"/>
        <v>108</v>
      </c>
      <c r="F8" s="44">
        <f t="shared" si="5"/>
        <v>95</v>
      </c>
      <c r="G8" s="44">
        <f t="shared" si="6"/>
        <v>85</v>
      </c>
      <c r="H8" s="44">
        <f t="shared" si="7"/>
        <v>77</v>
      </c>
      <c r="I8" s="44">
        <f t="shared" si="8"/>
        <v>71</v>
      </c>
      <c r="J8" s="44">
        <f t="shared" si="9"/>
        <v>67</v>
      </c>
      <c r="K8" s="45">
        <v>5000</v>
      </c>
    </row>
    <row r="9" spans="1:11">
      <c r="A9" s="44">
        <f t="shared" si="0"/>
        <v>530</v>
      </c>
      <c r="B9" s="44">
        <f t="shared" si="1"/>
        <v>280</v>
      </c>
      <c r="C9" s="44">
        <f t="shared" si="2"/>
        <v>197</v>
      </c>
      <c r="D9" s="44">
        <f t="shared" si="3"/>
        <v>155</v>
      </c>
      <c r="E9" s="44">
        <f t="shared" si="4"/>
        <v>130</v>
      </c>
      <c r="F9" s="44">
        <f t="shared" si="5"/>
        <v>113</v>
      </c>
      <c r="G9" s="44">
        <f t="shared" si="6"/>
        <v>101</v>
      </c>
      <c r="H9" s="44">
        <f t="shared" si="7"/>
        <v>92</v>
      </c>
      <c r="I9" s="44">
        <f t="shared" si="8"/>
        <v>86</v>
      </c>
      <c r="J9" s="44">
        <f t="shared" si="9"/>
        <v>80</v>
      </c>
      <c r="K9" s="45">
        <v>6000</v>
      </c>
    </row>
    <row r="10" spans="1:11">
      <c r="A10" s="44">
        <f t="shared" si="0"/>
        <v>618</v>
      </c>
      <c r="B10" s="44">
        <f t="shared" si="1"/>
        <v>327</v>
      </c>
      <c r="C10" s="44">
        <f t="shared" si="2"/>
        <v>229</v>
      </c>
      <c r="D10" s="44">
        <f t="shared" si="3"/>
        <v>181</v>
      </c>
      <c r="E10" s="44">
        <f t="shared" si="4"/>
        <v>152</v>
      </c>
      <c r="F10" s="44">
        <f t="shared" si="5"/>
        <v>132</v>
      </c>
      <c r="G10" s="44">
        <f t="shared" si="6"/>
        <v>118</v>
      </c>
      <c r="H10" s="44">
        <f t="shared" si="7"/>
        <v>108</v>
      </c>
      <c r="I10" s="44">
        <f t="shared" si="8"/>
        <v>100</v>
      </c>
      <c r="J10" s="44">
        <f t="shared" si="9"/>
        <v>93</v>
      </c>
      <c r="K10" s="45">
        <v>7000</v>
      </c>
    </row>
    <row r="11" spans="1:11">
      <c r="A11" s="44">
        <f t="shared" si="0"/>
        <v>706</v>
      </c>
      <c r="B11" s="44">
        <f t="shared" si="1"/>
        <v>373</v>
      </c>
      <c r="C11" s="44">
        <f t="shared" si="2"/>
        <v>262</v>
      </c>
      <c r="D11" s="44">
        <f t="shared" si="3"/>
        <v>206</v>
      </c>
      <c r="E11" s="44">
        <f t="shared" si="4"/>
        <v>173</v>
      </c>
      <c r="F11" s="44">
        <f t="shared" si="5"/>
        <v>151</v>
      </c>
      <c r="G11" s="44">
        <f t="shared" si="6"/>
        <v>135</v>
      </c>
      <c r="H11" s="44">
        <f t="shared" si="7"/>
        <v>123</v>
      </c>
      <c r="I11" s="44">
        <f t="shared" si="8"/>
        <v>114</v>
      </c>
      <c r="J11" s="44">
        <f t="shared" si="9"/>
        <v>106</v>
      </c>
      <c r="K11" s="45">
        <v>8000</v>
      </c>
    </row>
    <row r="12" spans="1:11">
      <c r="A12" s="44">
        <f t="shared" si="0"/>
        <v>795</v>
      </c>
      <c r="B12" s="44">
        <f t="shared" si="1"/>
        <v>420</v>
      </c>
      <c r="C12" s="44">
        <f t="shared" si="2"/>
        <v>295</v>
      </c>
      <c r="D12" s="44">
        <f t="shared" si="3"/>
        <v>232</v>
      </c>
      <c r="E12" s="44">
        <f t="shared" si="4"/>
        <v>195</v>
      </c>
      <c r="F12" s="44">
        <f t="shared" si="5"/>
        <v>170</v>
      </c>
      <c r="G12" s="44">
        <f t="shared" si="6"/>
        <v>152</v>
      </c>
      <c r="H12" s="44">
        <f t="shared" si="7"/>
        <v>138</v>
      </c>
      <c r="I12" s="44">
        <f t="shared" si="8"/>
        <v>128</v>
      </c>
      <c r="J12" s="44">
        <f t="shared" si="9"/>
        <v>120</v>
      </c>
      <c r="K12" s="45">
        <v>9000</v>
      </c>
    </row>
    <row r="13" spans="1:11">
      <c r="A13" s="44">
        <f t="shared" si="0"/>
        <v>883</v>
      </c>
      <c r="B13" s="44">
        <f t="shared" si="1"/>
        <v>466</v>
      </c>
      <c r="C13" s="44">
        <f t="shared" si="2"/>
        <v>327</v>
      </c>
      <c r="D13" s="44">
        <f t="shared" si="3"/>
        <v>258</v>
      </c>
      <c r="E13" s="44">
        <f t="shared" si="4"/>
        <v>216</v>
      </c>
      <c r="F13" s="44">
        <f t="shared" si="5"/>
        <v>189</v>
      </c>
      <c r="G13" s="44">
        <f t="shared" si="6"/>
        <v>169</v>
      </c>
      <c r="H13" s="44">
        <f t="shared" si="7"/>
        <v>154</v>
      </c>
      <c r="I13" s="44">
        <f t="shared" si="8"/>
        <v>142</v>
      </c>
      <c r="J13" s="44">
        <f t="shared" si="9"/>
        <v>133</v>
      </c>
      <c r="K13" s="45">
        <v>10000</v>
      </c>
    </row>
    <row r="14" spans="1:11">
      <c r="A14" s="44">
        <f t="shared" si="0"/>
        <v>971</v>
      </c>
      <c r="B14" s="44">
        <f t="shared" si="1"/>
        <v>513</v>
      </c>
      <c r="C14" s="44">
        <f t="shared" si="2"/>
        <v>360</v>
      </c>
      <c r="D14" s="44">
        <f t="shared" si="3"/>
        <v>284</v>
      </c>
      <c r="E14" s="44">
        <f t="shared" si="4"/>
        <v>238</v>
      </c>
      <c r="F14" s="44">
        <f t="shared" si="5"/>
        <v>207</v>
      </c>
      <c r="G14" s="44">
        <f t="shared" si="6"/>
        <v>186</v>
      </c>
      <c r="H14" s="44">
        <f t="shared" si="7"/>
        <v>169</v>
      </c>
      <c r="I14" s="44">
        <f t="shared" si="8"/>
        <v>156</v>
      </c>
      <c r="J14" s="44">
        <f t="shared" si="9"/>
        <v>146</v>
      </c>
      <c r="K14" s="45">
        <v>11000</v>
      </c>
    </row>
    <row r="15" spans="1:11">
      <c r="A15" s="44">
        <f t="shared" si="0"/>
        <v>1059</v>
      </c>
      <c r="B15" s="44">
        <f t="shared" si="1"/>
        <v>559</v>
      </c>
      <c r="C15" s="44">
        <f t="shared" si="2"/>
        <v>393</v>
      </c>
      <c r="D15" s="44">
        <f t="shared" si="3"/>
        <v>309</v>
      </c>
      <c r="E15" s="44">
        <f t="shared" si="4"/>
        <v>259</v>
      </c>
      <c r="F15" s="44">
        <f t="shared" si="5"/>
        <v>226</v>
      </c>
      <c r="G15" s="44">
        <f t="shared" si="6"/>
        <v>202</v>
      </c>
      <c r="H15" s="44">
        <f t="shared" si="7"/>
        <v>184</v>
      </c>
      <c r="I15" s="44">
        <f t="shared" si="8"/>
        <v>171</v>
      </c>
      <c r="J15" s="44">
        <f t="shared" si="9"/>
        <v>159</v>
      </c>
      <c r="K15" s="45">
        <v>12000</v>
      </c>
    </row>
    <row r="16" spans="1:11">
      <c r="A16" s="44">
        <f t="shared" si="0"/>
        <v>1148</v>
      </c>
      <c r="B16" s="44">
        <f t="shared" si="1"/>
        <v>606</v>
      </c>
      <c r="C16" s="44">
        <f t="shared" si="2"/>
        <v>426</v>
      </c>
      <c r="D16" s="44">
        <f t="shared" si="3"/>
        <v>335</v>
      </c>
      <c r="E16" s="44">
        <f t="shared" si="4"/>
        <v>281</v>
      </c>
      <c r="F16" s="44">
        <f t="shared" si="5"/>
        <v>245</v>
      </c>
      <c r="G16" s="44">
        <f t="shared" si="6"/>
        <v>219</v>
      </c>
      <c r="H16" s="44">
        <f t="shared" si="7"/>
        <v>200</v>
      </c>
      <c r="I16" s="44">
        <f t="shared" si="8"/>
        <v>185</v>
      </c>
      <c r="J16" s="44">
        <f t="shared" si="9"/>
        <v>173</v>
      </c>
      <c r="K16" s="45">
        <v>13000</v>
      </c>
    </row>
    <row r="17" spans="1:11">
      <c r="A17" s="44">
        <f t="shared" si="0"/>
        <v>1236</v>
      </c>
      <c r="B17" s="44">
        <f t="shared" si="1"/>
        <v>653</v>
      </c>
      <c r="C17" s="44">
        <f t="shared" si="2"/>
        <v>458</v>
      </c>
      <c r="D17" s="44">
        <f t="shared" si="3"/>
        <v>361</v>
      </c>
      <c r="E17" s="44">
        <f t="shared" si="4"/>
        <v>303</v>
      </c>
      <c r="F17" s="44">
        <f t="shared" si="5"/>
        <v>264</v>
      </c>
      <c r="G17" s="44">
        <f t="shared" si="6"/>
        <v>236</v>
      </c>
      <c r="H17" s="44">
        <f t="shared" si="7"/>
        <v>215</v>
      </c>
      <c r="I17" s="44">
        <f t="shared" si="8"/>
        <v>199</v>
      </c>
      <c r="J17" s="44">
        <f t="shared" si="9"/>
        <v>186</v>
      </c>
      <c r="K17" s="45">
        <v>14000</v>
      </c>
    </row>
    <row r="18" spans="1:11">
      <c r="A18" s="44">
        <f t="shared" si="0"/>
        <v>1324</v>
      </c>
      <c r="B18" s="44">
        <f t="shared" si="1"/>
        <v>699</v>
      </c>
      <c r="C18" s="44">
        <f t="shared" si="2"/>
        <v>491</v>
      </c>
      <c r="D18" s="44">
        <f t="shared" si="3"/>
        <v>387</v>
      </c>
      <c r="E18" s="44">
        <f t="shared" si="4"/>
        <v>324</v>
      </c>
      <c r="F18" s="44">
        <f t="shared" si="5"/>
        <v>283</v>
      </c>
      <c r="G18" s="44">
        <f t="shared" si="6"/>
        <v>253</v>
      </c>
      <c r="H18" s="44">
        <f t="shared" si="7"/>
        <v>230</v>
      </c>
      <c r="I18" s="44">
        <f t="shared" si="8"/>
        <v>213</v>
      </c>
      <c r="J18" s="44">
        <f t="shared" si="9"/>
        <v>199</v>
      </c>
      <c r="K18" s="45">
        <v>15000</v>
      </c>
    </row>
    <row r="19" spans="1:11">
      <c r="A19" s="44">
        <f t="shared" si="0"/>
        <v>1412</v>
      </c>
      <c r="B19" s="44">
        <f t="shared" si="1"/>
        <v>746</v>
      </c>
      <c r="C19" s="44">
        <f t="shared" si="2"/>
        <v>524</v>
      </c>
      <c r="D19" s="44">
        <f t="shared" si="3"/>
        <v>412</v>
      </c>
      <c r="E19" s="44">
        <f t="shared" si="4"/>
        <v>346</v>
      </c>
      <c r="F19" s="44">
        <f t="shared" si="5"/>
        <v>301</v>
      </c>
      <c r="G19" s="44">
        <f t="shared" si="6"/>
        <v>270</v>
      </c>
      <c r="H19" s="44">
        <f t="shared" si="7"/>
        <v>246</v>
      </c>
      <c r="I19" s="44">
        <f t="shared" si="8"/>
        <v>227</v>
      </c>
      <c r="J19" s="44">
        <f t="shared" si="9"/>
        <v>212</v>
      </c>
      <c r="K19" s="45">
        <v>16000</v>
      </c>
    </row>
    <row r="20" spans="1:11">
      <c r="A20" s="44">
        <f t="shared" si="0"/>
        <v>1501</v>
      </c>
      <c r="B20" s="44">
        <f t="shared" si="1"/>
        <v>792</v>
      </c>
      <c r="C20" s="44">
        <f t="shared" si="2"/>
        <v>556</v>
      </c>
      <c r="D20" s="44">
        <f t="shared" si="3"/>
        <v>438</v>
      </c>
      <c r="E20" s="44">
        <f t="shared" si="4"/>
        <v>367</v>
      </c>
      <c r="F20" s="44">
        <f t="shared" si="5"/>
        <v>320</v>
      </c>
      <c r="G20" s="44">
        <f t="shared" si="6"/>
        <v>286</v>
      </c>
      <c r="H20" s="44">
        <f t="shared" si="7"/>
        <v>261</v>
      </c>
      <c r="I20" s="44">
        <f t="shared" si="8"/>
        <v>241</v>
      </c>
      <c r="J20" s="44">
        <f t="shared" si="9"/>
        <v>226</v>
      </c>
      <c r="K20" s="45">
        <v>17000</v>
      </c>
    </row>
    <row r="21" spans="1:11">
      <c r="A21" s="44">
        <f t="shared" si="0"/>
        <v>1589</v>
      </c>
      <c r="B21" s="44">
        <f t="shared" si="1"/>
        <v>839</v>
      </c>
      <c r="C21" s="44">
        <f t="shared" si="2"/>
        <v>589</v>
      </c>
      <c r="D21" s="44">
        <f t="shared" si="3"/>
        <v>464</v>
      </c>
      <c r="E21" s="44">
        <f t="shared" si="4"/>
        <v>389</v>
      </c>
      <c r="F21" s="44">
        <f t="shared" si="5"/>
        <v>339</v>
      </c>
      <c r="G21" s="44">
        <f t="shared" si="6"/>
        <v>303</v>
      </c>
      <c r="H21" s="44">
        <f t="shared" si="7"/>
        <v>276</v>
      </c>
      <c r="I21" s="44">
        <f t="shared" si="8"/>
        <v>256</v>
      </c>
      <c r="J21" s="44">
        <f t="shared" si="9"/>
        <v>239</v>
      </c>
      <c r="K21" s="45">
        <v>18000</v>
      </c>
    </row>
    <row r="22" spans="1:11">
      <c r="A22" s="44">
        <f t="shared" si="0"/>
        <v>1677</v>
      </c>
      <c r="B22" s="44">
        <f t="shared" si="1"/>
        <v>886</v>
      </c>
      <c r="C22" s="44">
        <f t="shared" si="2"/>
        <v>622</v>
      </c>
      <c r="D22" s="44">
        <f t="shared" si="3"/>
        <v>490</v>
      </c>
      <c r="E22" s="44">
        <f t="shared" si="4"/>
        <v>411</v>
      </c>
      <c r="F22" s="44">
        <f t="shared" si="5"/>
        <v>358</v>
      </c>
      <c r="G22" s="44">
        <f t="shared" si="6"/>
        <v>320</v>
      </c>
      <c r="H22" s="44">
        <f t="shared" si="7"/>
        <v>292</v>
      </c>
      <c r="I22" s="44">
        <f t="shared" si="8"/>
        <v>270</v>
      </c>
      <c r="J22" s="44">
        <f t="shared" si="9"/>
        <v>252</v>
      </c>
      <c r="K22" s="45">
        <v>19000</v>
      </c>
    </row>
    <row r="23" spans="1:11">
      <c r="A23" s="44">
        <f t="shared" si="0"/>
        <v>1765</v>
      </c>
      <c r="B23" s="44">
        <f t="shared" si="1"/>
        <v>932</v>
      </c>
      <c r="C23" s="44">
        <f t="shared" si="2"/>
        <v>654</v>
      </c>
      <c r="D23" s="44">
        <f t="shared" si="3"/>
        <v>515</v>
      </c>
      <c r="E23" s="44">
        <f t="shared" si="4"/>
        <v>432</v>
      </c>
      <c r="F23" s="44">
        <f t="shared" si="5"/>
        <v>377</v>
      </c>
      <c r="G23" s="44">
        <f t="shared" si="6"/>
        <v>337</v>
      </c>
      <c r="H23" s="44">
        <f t="shared" si="7"/>
        <v>307</v>
      </c>
      <c r="I23" s="44">
        <f t="shared" si="8"/>
        <v>284</v>
      </c>
      <c r="J23" s="44">
        <f t="shared" si="9"/>
        <v>265</v>
      </c>
      <c r="K23" s="45">
        <v>20000</v>
      </c>
    </row>
    <row r="24" spans="1:11">
      <c r="A24" s="44">
        <f t="shared" si="0"/>
        <v>1854</v>
      </c>
      <c r="B24" s="44">
        <f t="shared" si="1"/>
        <v>979</v>
      </c>
      <c r="C24" s="44">
        <f t="shared" si="2"/>
        <v>687</v>
      </c>
      <c r="D24" s="44">
        <f t="shared" si="3"/>
        <v>541</v>
      </c>
      <c r="E24" s="44">
        <f t="shared" si="4"/>
        <v>454</v>
      </c>
      <c r="F24" s="44">
        <f t="shared" si="5"/>
        <v>395</v>
      </c>
      <c r="G24" s="44">
        <f t="shared" si="6"/>
        <v>354</v>
      </c>
      <c r="H24" s="44">
        <f t="shared" si="7"/>
        <v>322</v>
      </c>
      <c r="I24" s="44">
        <f t="shared" si="8"/>
        <v>298</v>
      </c>
      <c r="J24" s="44">
        <f t="shared" si="9"/>
        <v>279</v>
      </c>
      <c r="K24" s="45">
        <v>21000</v>
      </c>
    </row>
    <row r="25" spans="1:11">
      <c r="A25" s="44">
        <f t="shared" si="0"/>
        <v>1942</v>
      </c>
      <c r="B25" s="44">
        <f t="shared" si="1"/>
        <v>1025</v>
      </c>
      <c r="C25" s="44">
        <f t="shared" si="2"/>
        <v>720</v>
      </c>
      <c r="D25" s="44">
        <f t="shared" si="3"/>
        <v>567</v>
      </c>
      <c r="E25" s="44">
        <f t="shared" si="4"/>
        <v>475</v>
      </c>
      <c r="F25" s="44">
        <f t="shared" si="5"/>
        <v>414</v>
      </c>
      <c r="G25" s="44">
        <f t="shared" si="6"/>
        <v>371</v>
      </c>
      <c r="H25" s="44">
        <f t="shared" si="7"/>
        <v>338</v>
      </c>
      <c r="I25" s="44">
        <f t="shared" si="8"/>
        <v>312</v>
      </c>
      <c r="J25" s="44">
        <f t="shared" si="9"/>
        <v>292</v>
      </c>
      <c r="K25" s="45">
        <v>22000</v>
      </c>
    </row>
    <row r="26" spans="1:11">
      <c r="A26" s="44">
        <f t="shared" si="0"/>
        <v>2030</v>
      </c>
      <c r="B26" s="44">
        <f t="shared" si="1"/>
        <v>1072</v>
      </c>
      <c r="C26" s="44">
        <f t="shared" si="2"/>
        <v>752</v>
      </c>
      <c r="D26" s="44">
        <f t="shared" si="3"/>
        <v>593</v>
      </c>
      <c r="E26" s="44">
        <f t="shared" si="4"/>
        <v>497</v>
      </c>
      <c r="F26" s="44">
        <f t="shared" si="5"/>
        <v>433</v>
      </c>
      <c r="G26" s="44">
        <f t="shared" si="6"/>
        <v>387</v>
      </c>
      <c r="H26" s="44">
        <f t="shared" si="7"/>
        <v>353</v>
      </c>
      <c r="I26" s="44">
        <f t="shared" si="8"/>
        <v>327</v>
      </c>
      <c r="J26" s="44">
        <f t="shared" si="9"/>
        <v>305</v>
      </c>
      <c r="K26" s="45">
        <v>23000</v>
      </c>
    </row>
    <row r="27" spans="1:11">
      <c r="A27" s="44">
        <f t="shared" si="0"/>
        <v>2118</v>
      </c>
      <c r="B27" s="44">
        <f t="shared" si="1"/>
        <v>1118</v>
      </c>
      <c r="C27" s="44">
        <f t="shared" si="2"/>
        <v>785</v>
      </c>
      <c r="D27" s="44">
        <f t="shared" si="3"/>
        <v>618</v>
      </c>
      <c r="E27" s="44">
        <f t="shared" si="4"/>
        <v>518</v>
      </c>
      <c r="F27" s="44">
        <f t="shared" si="5"/>
        <v>452</v>
      </c>
      <c r="G27" s="44">
        <f t="shared" si="6"/>
        <v>404</v>
      </c>
      <c r="H27" s="44">
        <f t="shared" si="7"/>
        <v>368</v>
      </c>
      <c r="I27" s="44">
        <f t="shared" si="8"/>
        <v>341</v>
      </c>
      <c r="J27" s="44">
        <f t="shared" si="9"/>
        <v>318</v>
      </c>
      <c r="K27" s="45">
        <v>24000</v>
      </c>
    </row>
    <row r="28" spans="1:11">
      <c r="A28" s="44">
        <f t="shared" si="0"/>
        <v>2207</v>
      </c>
      <c r="B28" s="44">
        <f t="shared" si="1"/>
        <v>1165</v>
      </c>
      <c r="C28" s="44">
        <f t="shared" si="2"/>
        <v>818</v>
      </c>
      <c r="D28" s="44">
        <f t="shared" si="3"/>
        <v>644</v>
      </c>
      <c r="E28" s="44">
        <f t="shared" si="4"/>
        <v>540</v>
      </c>
      <c r="F28" s="44">
        <f t="shared" si="5"/>
        <v>471</v>
      </c>
      <c r="G28" s="44">
        <f t="shared" si="6"/>
        <v>421</v>
      </c>
      <c r="H28" s="44">
        <f t="shared" si="7"/>
        <v>384</v>
      </c>
      <c r="I28" s="44">
        <f t="shared" si="8"/>
        <v>355</v>
      </c>
      <c r="J28" s="44">
        <f t="shared" si="9"/>
        <v>332</v>
      </c>
      <c r="K28" s="45">
        <v>25000</v>
      </c>
    </row>
    <row r="29" spans="1:11">
      <c r="A29" s="44">
        <f t="shared" si="0"/>
        <v>2295</v>
      </c>
      <c r="B29" s="44">
        <f t="shared" si="1"/>
        <v>1212</v>
      </c>
      <c r="C29" s="44">
        <f t="shared" si="2"/>
        <v>851</v>
      </c>
      <c r="D29" s="44">
        <f t="shared" si="3"/>
        <v>670</v>
      </c>
      <c r="E29" s="44">
        <f t="shared" si="4"/>
        <v>562</v>
      </c>
      <c r="F29" s="44">
        <f t="shared" si="5"/>
        <v>489</v>
      </c>
      <c r="G29" s="44">
        <f t="shared" si="6"/>
        <v>438</v>
      </c>
      <c r="H29" s="44">
        <f t="shared" si="7"/>
        <v>399</v>
      </c>
      <c r="I29" s="44">
        <f t="shared" si="8"/>
        <v>369</v>
      </c>
      <c r="J29" s="44">
        <f t="shared" si="9"/>
        <v>345</v>
      </c>
      <c r="K29" s="45">
        <v>26000</v>
      </c>
    </row>
    <row r="30" spans="1:11">
      <c r="A30" s="44">
        <f t="shared" si="0"/>
        <v>2383</v>
      </c>
      <c r="B30" s="44">
        <f t="shared" si="1"/>
        <v>1258</v>
      </c>
      <c r="C30" s="44">
        <f t="shared" si="2"/>
        <v>883</v>
      </c>
      <c r="D30" s="44">
        <f t="shared" si="3"/>
        <v>696</v>
      </c>
      <c r="E30" s="44">
        <f t="shared" si="4"/>
        <v>583</v>
      </c>
      <c r="F30" s="44">
        <f t="shared" si="5"/>
        <v>508</v>
      </c>
      <c r="G30" s="44">
        <f t="shared" si="6"/>
        <v>455</v>
      </c>
      <c r="H30" s="44">
        <f t="shared" si="7"/>
        <v>414</v>
      </c>
      <c r="I30" s="44">
        <f t="shared" si="8"/>
        <v>383</v>
      </c>
      <c r="J30" s="44">
        <f t="shared" si="9"/>
        <v>358</v>
      </c>
      <c r="K30" s="45">
        <v>27000</v>
      </c>
    </row>
    <row r="31" spans="1:11">
      <c r="A31" s="44">
        <f t="shared" si="0"/>
        <v>2471</v>
      </c>
      <c r="B31" s="44">
        <f t="shared" si="1"/>
        <v>1305</v>
      </c>
      <c r="C31" s="44">
        <f t="shared" si="2"/>
        <v>916</v>
      </c>
      <c r="D31" s="44">
        <f t="shared" si="3"/>
        <v>721</v>
      </c>
      <c r="E31" s="44">
        <f t="shared" si="4"/>
        <v>605</v>
      </c>
      <c r="F31" s="44">
        <f t="shared" si="5"/>
        <v>527</v>
      </c>
      <c r="G31" s="44">
        <f t="shared" si="6"/>
        <v>471</v>
      </c>
      <c r="H31" s="44">
        <f t="shared" si="7"/>
        <v>430</v>
      </c>
      <c r="I31" s="44">
        <f t="shared" si="8"/>
        <v>397</v>
      </c>
      <c r="J31" s="44">
        <f t="shared" si="9"/>
        <v>371</v>
      </c>
      <c r="K31" s="45">
        <v>28000</v>
      </c>
    </row>
    <row r="32" spans="1:11">
      <c r="A32" s="44">
        <f t="shared" si="0"/>
        <v>2560</v>
      </c>
      <c r="B32" s="44">
        <f t="shared" si="1"/>
        <v>1351</v>
      </c>
      <c r="C32" s="44">
        <f t="shared" si="2"/>
        <v>949</v>
      </c>
      <c r="D32" s="44">
        <f t="shared" si="3"/>
        <v>747</v>
      </c>
      <c r="E32" s="44">
        <f t="shared" si="4"/>
        <v>626</v>
      </c>
      <c r="F32" s="44">
        <f t="shared" si="5"/>
        <v>546</v>
      </c>
      <c r="G32" s="44">
        <f t="shared" si="6"/>
        <v>488</v>
      </c>
      <c r="H32" s="44">
        <f t="shared" si="7"/>
        <v>445</v>
      </c>
      <c r="I32" s="44">
        <f t="shared" si="8"/>
        <v>412</v>
      </c>
      <c r="J32" s="44">
        <f t="shared" si="9"/>
        <v>385</v>
      </c>
      <c r="K32" s="45">
        <v>29000</v>
      </c>
    </row>
    <row r="33" spans="1:11">
      <c r="A33" s="44">
        <f t="shared" si="0"/>
        <v>2648</v>
      </c>
      <c r="B33" s="44">
        <f t="shared" si="1"/>
        <v>1398</v>
      </c>
      <c r="C33" s="44">
        <f t="shared" si="2"/>
        <v>981</v>
      </c>
      <c r="D33" s="44">
        <f t="shared" si="3"/>
        <v>773</v>
      </c>
      <c r="E33" s="44">
        <f t="shared" si="4"/>
        <v>648</v>
      </c>
      <c r="F33" s="44">
        <f t="shared" si="5"/>
        <v>565</v>
      </c>
      <c r="G33" s="44">
        <f t="shared" si="6"/>
        <v>505</v>
      </c>
      <c r="H33" s="44">
        <f t="shared" si="7"/>
        <v>460</v>
      </c>
      <c r="I33" s="44">
        <f t="shared" si="8"/>
        <v>426</v>
      </c>
      <c r="J33" s="44">
        <f t="shared" si="9"/>
        <v>398</v>
      </c>
      <c r="K33" s="45">
        <v>30000</v>
      </c>
    </row>
    <row r="34" spans="1:11">
      <c r="A34" s="44">
        <f t="shared" si="0"/>
        <v>2736</v>
      </c>
      <c r="B34" s="44">
        <f t="shared" si="1"/>
        <v>1445</v>
      </c>
      <c r="C34" s="44">
        <f t="shared" si="2"/>
        <v>1014</v>
      </c>
      <c r="D34" s="44">
        <f t="shared" si="3"/>
        <v>799</v>
      </c>
      <c r="E34" s="44">
        <f t="shared" si="4"/>
        <v>670</v>
      </c>
      <c r="F34" s="44">
        <f t="shared" si="5"/>
        <v>583</v>
      </c>
      <c r="G34" s="44">
        <f t="shared" si="6"/>
        <v>522</v>
      </c>
      <c r="H34" s="44">
        <f t="shared" si="7"/>
        <v>476</v>
      </c>
      <c r="I34" s="44">
        <f t="shared" si="8"/>
        <v>440</v>
      </c>
      <c r="J34" s="44">
        <f t="shared" si="9"/>
        <v>411</v>
      </c>
      <c r="K34" s="45">
        <v>31000</v>
      </c>
    </row>
    <row r="35" spans="1:11">
      <c r="A35" s="44">
        <f t="shared" si="0"/>
        <v>2824</v>
      </c>
      <c r="B35" s="44">
        <f t="shared" si="1"/>
        <v>1491</v>
      </c>
      <c r="C35" s="44">
        <f t="shared" si="2"/>
        <v>1047</v>
      </c>
      <c r="D35" s="44">
        <f t="shared" si="3"/>
        <v>824</v>
      </c>
      <c r="E35" s="44">
        <f t="shared" si="4"/>
        <v>691</v>
      </c>
      <c r="F35" s="44">
        <f t="shared" si="5"/>
        <v>602</v>
      </c>
      <c r="G35" s="44">
        <f t="shared" si="6"/>
        <v>539</v>
      </c>
      <c r="H35" s="44">
        <f t="shared" si="7"/>
        <v>491</v>
      </c>
      <c r="I35" s="44">
        <f t="shared" si="8"/>
        <v>454</v>
      </c>
      <c r="J35" s="44">
        <f t="shared" si="9"/>
        <v>424</v>
      </c>
      <c r="K35" s="45">
        <v>32000</v>
      </c>
    </row>
    <row r="36" spans="1:11">
      <c r="A36" s="44">
        <f t="shared" si="0"/>
        <v>2913</v>
      </c>
      <c r="B36" s="44">
        <f t="shared" si="1"/>
        <v>1538</v>
      </c>
      <c r="C36" s="44">
        <f t="shared" si="2"/>
        <v>1079</v>
      </c>
      <c r="D36" s="44">
        <f t="shared" si="3"/>
        <v>850</v>
      </c>
      <c r="E36" s="44">
        <f t="shared" si="4"/>
        <v>713</v>
      </c>
      <c r="F36" s="44">
        <f t="shared" si="5"/>
        <v>621</v>
      </c>
      <c r="G36" s="44">
        <f t="shared" si="6"/>
        <v>556</v>
      </c>
      <c r="H36" s="44">
        <f t="shared" si="7"/>
        <v>506</v>
      </c>
      <c r="I36" s="44">
        <f t="shared" si="8"/>
        <v>468</v>
      </c>
      <c r="J36" s="44">
        <f t="shared" si="9"/>
        <v>438</v>
      </c>
      <c r="K36" s="45">
        <v>33000</v>
      </c>
    </row>
    <row r="37" spans="1:11">
      <c r="A37" s="44">
        <f t="shared" si="0"/>
        <v>3001</v>
      </c>
      <c r="B37" s="44">
        <f t="shared" si="1"/>
        <v>1584</v>
      </c>
      <c r="C37" s="44">
        <f t="shared" si="2"/>
        <v>1112</v>
      </c>
      <c r="D37" s="44">
        <f t="shared" si="3"/>
        <v>876</v>
      </c>
      <c r="E37" s="44">
        <f t="shared" si="4"/>
        <v>734</v>
      </c>
      <c r="F37" s="44">
        <f t="shared" si="5"/>
        <v>640</v>
      </c>
      <c r="G37" s="44">
        <f t="shared" si="6"/>
        <v>572</v>
      </c>
      <c r="H37" s="44">
        <f t="shared" si="7"/>
        <v>522</v>
      </c>
      <c r="I37" s="44">
        <f t="shared" si="8"/>
        <v>482</v>
      </c>
      <c r="J37" s="44">
        <f t="shared" si="9"/>
        <v>451</v>
      </c>
      <c r="K37" s="45">
        <v>34000</v>
      </c>
    </row>
    <row r="38" spans="1:11">
      <c r="A38" s="44">
        <f t="shared" si="0"/>
        <v>3089</v>
      </c>
      <c r="B38" s="44">
        <f t="shared" si="1"/>
        <v>1631</v>
      </c>
      <c r="C38" s="44">
        <f t="shared" si="2"/>
        <v>1145</v>
      </c>
      <c r="D38" s="44">
        <f t="shared" si="3"/>
        <v>902</v>
      </c>
      <c r="E38" s="44">
        <f t="shared" si="4"/>
        <v>756</v>
      </c>
      <c r="F38" s="44">
        <f t="shared" si="5"/>
        <v>659</v>
      </c>
      <c r="G38" s="44">
        <f t="shared" si="6"/>
        <v>589</v>
      </c>
      <c r="H38" s="44">
        <f t="shared" si="7"/>
        <v>537</v>
      </c>
      <c r="I38" s="44">
        <f t="shared" si="8"/>
        <v>497</v>
      </c>
      <c r="J38" s="44">
        <f t="shared" si="9"/>
        <v>464</v>
      </c>
      <c r="K38" s="45">
        <v>35000</v>
      </c>
    </row>
    <row r="39" spans="1:11">
      <c r="A39" s="44">
        <f t="shared" si="0"/>
        <v>3177</v>
      </c>
      <c r="B39" s="44">
        <f t="shared" si="1"/>
        <v>1677</v>
      </c>
      <c r="C39" s="44">
        <f t="shared" si="2"/>
        <v>1177</v>
      </c>
      <c r="D39" s="44">
        <f t="shared" si="3"/>
        <v>927</v>
      </c>
      <c r="E39" s="44">
        <f t="shared" si="4"/>
        <v>777</v>
      </c>
      <c r="F39" s="44">
        <f t="shared" si="5"/>
        <v>677</v>
      </c>
      <c r="G39" s="44">
        <f t="shared" si="6"/>
        <v>606</v>
      </c>
      <c r="H39" s="44">
        <f t="shared" si="7"/>
        <v>552</v>
      </c>
      <c r="I39" s="44">
        <f t="shared" si="8"/>
        <v>511</v>
      </c>
      <c r="J39" s="44">
        <f t="shared" si="9"/>
        <v>477</v>
      </c>
      <c r="K39" s="45">
        <v>36000</v>
      </c>
    </row>
    <row r="40" spans="1:11">
      <c r="A40" s="44">
        <f t="shared" si="0"/>
        <v>3266</v>
      </c>
      <c r="B40" s="44">
        <f t="shared" si="1"/>
        <v>1724</v>
      </c>
      <c r="C40" s="44">
        <f t="shared" si="2"/>
        <v>1210</v>
      </c>
      <c r="D40" s="44">
        <f t="shared" si="3"/>
        <v>953</v>
      </c>
      <c r="E40" s="44">
        <f t="shared" si="4"/>
        <v>799</v>
      </c>
      <c r="F40" s="44">
        <f t="shared" si="5"/>
        <v>696</v>
      </c>
      <c r="G40" s="44">
        <f t="shared" si="6"/>
        <v>623</v>
      </c>
      <c r="H40" s="44">
        <f t="shared" si="7"/>
        <v>568</v>
      </c>
      <c r="I40" s="44">
        <f t="shared" si="8"/>
        <v>525</v>
      </c>
      <c r="J40" s="44">
        <f t="shared" si="9"/>
        <v>491</v>
      </c>
      <c r="K40" s="45">
        <v>37000</v>
      </c>
    </row>
    <row r="41" spans="1:11">
      <c r="A41" s="44">
        <f t="shared" si="0"/>
        <v>3354</v>
      </c>
      <c r="B41" s="44">
        <f t="shared" si="1"/>
        <v>1771</v>
      </c>
      <c r="C41" s="44">
        <f t="shared" si="2"/>
        <v>1243</v>
      </c>
      <c r="D41" s="44">
        <f t="shared" si="3"/>
        <v>979</v>
      </c>
      <c r="E41" s="44">
        <f t="shared" si="4"/>
        <v>821</v>
      </c>
      <c r="F41" s="44">
        <f t="shared" si="5"/>
        <v>715</v>
      </c>
      <c r="G41" s="44">
        <f t="shared" si="6"/>
        <v>640</v>
      </c>
      <c r="H41" s="44">
        <f t="shared" si="7"/>
        <v>583</v>
      </c>
      <c r="I41" s="44">
        <f t="shared" si="8"/>
        <v>539</v>
      </c>
      <c r="J41" s="44">
        <f t="shared" si="9"/>
        <v>504</v>
      </c>
      <c r="K41" s="45">
        <v>38000</v>
      </c>
    </row>
    <row r="42" spans="1:11">
      <c r="A42" s="44">
        <f t="shared" si="0"/>
        <v>3442</v>
      </c>
      <c r="B42" s="44">
        <f t="shared" si="1"/>
        <v>1817</v>
      </c>
      <c r="C42" s="44">
        <f t="shared" si="2"/>
        <v>1276</v>
      </c>
      <c r="D42" s="44">
        <f t="shared" si="3"/>
        <v>1005</v>
      </c>
      <c r="E42" s="44">
        <f t="shared" si="4"/>
        <v>842</v>
      </c>
      <c r="F42" s="44">
        <f t="shared" si="5"/>
        <v>734</v>
      </c>
      <c r="G42" s="44">
        <f t="shared" si="6"/>
        <v>657</v>
      </c>
      <c r="H42" s="44">
        <f t="shared" si="7"/>
        <v>598</v>
      </c>
      <c r="I42" s="44">
        <f t="shared" si="8"/>
        <v>553</v>
      </c>
      <c r="J42" s="44">
        <f t="shared" si="9"/>
        <v>517</v>
      </c>
      <c r="K42" s="45">
        <v>39000</v>
      </c>
    </row>
    <row r="43" spans="1:11">
      <c r="A43" s="44">
        <f t="shared" si="0"/>
        <v>3530</v>
      </c>
      <c r="B43" s="44">
        <f t="shared" si="1"/>
        <v>1864</v>
      </c>
      <c r="C43" s="44">
        <f t="shared" si="2"/>
        <v>1308</v>
      </c>
      <c r="D43" s="44">
        <f t="shared" si="3"/>
        <v>1030</v>
      </c>
      <c r="E43" s="44">
        <f t="shared" si="4"/>
        <v>864</v>
      </c>
      <c r="F43" s="44">
        <f t="shared" si="5"/>
        <v>753</v>
      </c>
      <c r="G43" s="44">
        <f t="shared" si="6"/>
        <v>673</v>
      </c>
      <c r="H43" s="44">
        <f t="shared" si="7"/>
        <v>614</v>
      </c>
      <c r="I43" s="44">
        <f t="shared" si="8"/>
        <v>568</v>
      </c>
      <c r="J43" s="44">
        <f t="shared" si="9"/>
        <v>530</v>
      </c>
      <c r="K43" s="45">
        <v>40000</v>
      </c>
    </row>
    <row r="44" spans="1:11">
      <c r="A44" s="44">
        <f t="shared" si="0"/>
        <v>3619</v>
      </c>
      <c r="B44" s="44">
        <f t="shared" si="1"/>
        <v>1910</v>
      </c>
      <c r="C44" s="44">
        <f t="shared" si="2"/>
        <v>1341</v>
      </c>
      <c r="D44" s="44">
        <f t="shared" si="3"/>
        <v>1056</v>
      </c>
      <c r="E44" s="44">
        <f t="shared" si="4"/>
        <v>885</v>
      </c>
      <c r="F44" s="44">
        <f t="shared" si="5"/>
        <v>772</v>
      </c>
      <c r="G44" s="44">
        <f t="shared" si="6"/>
        <v>690</v>
      </c>
      <c r="H44" s="44">
        <f t="shared" si="7"/>
        <v>629</v>
      </c>
      <c r="I44" s="44">
        <f t="shared" si="8"/>
        <v>582</v>
      </c>
      <c r="J44" s="44">
        <f t="shared" si="9"/>
        <v>544</v>
      </c>
      <c r="K44" s="45">
        <v>41000</v>
      </c>
    </row>
    <row r="45" spans="1:11">
      <c r="A45" s="44">
        <f t="shared" si="0"/>
        <v>3707</v>
      </c>
      <c r="B45" s="44">
        <f t="shared" si="1"/>
        <v>1957</v>
      </c>
      <c r="C45" s="44">
        <f t="shared" si="2"/>
        <v>1374</v>
      </c>
      <c r="D45" s="44">
        <f t="shared" si="3"/>
        <v>1082</v>
      </c>
      <c r="E45" s="44">
        <f t="shared" si="4"/>
        <v>907</v>
      </c>
      <c r="F45" s="44">
        <f t="shared" si="5"/>
        <v>790</v>
      </c>
      <c r="G45" s="44">
        <f t="shared" si="6"/>
        <v>707</v>
      </c>
      <c r="H45" s="44">
        <f t="shared" si="7"/>
        <v>644</v>
      </c>
      <c r="I45" s="44">
        <f t="shared" si="8"/>
        <v>596</v>
      </c>
      <c r="J45" s="44">
        <f t="shared" si="9"/>
        <v>557</v>
      </c>
      <c r="K45" s="45">
        <v>42000</v>
      </c>
    </row>
    <row r="46" spans="1:11">
      <c r="A46" s="44">
        <f t="shared" si="0"/>
        <v>3795</v>
      </c>
      <c r="B46" s="44">
        <f t="shared" si="1"/>
        <v>2004</v>
      </c>
      <c r="C46" s="44">
        <f t="shared" si="2"/>
        <v>1406</v>
      </c>
      <c r="D46" s="44">
        <f t="shared" si="3"/>
        <v>1108</v>
      </c>
      <c r="E46" s="44">
        <f t="shared" si="4"/>
        <v>929</v>
      </c>
      <c r="F46" s="44">
        <f t="shared" si="5"/>
        <v>809</v>
      </c>
      <c r="G46" s="44">
        <f t="shared" si="6"/>
        <v>724</v>
      </c>
      <c r="H46" s="44">
        <f t="shared" si="7"/>
        <v>660</v>
      </c>
      <c r="I46" s="44">
        <f t="shared" si="8"/>
        <v>610</v>
      </c>
      <c r="J46" s="44">
        <f t="shared" si="9"/>
        <v>570</v>
      </c>
      <c r="K46" s="45">
        <v>43000</v>
      </c>
    </row>
    <row r="47" spans="1:11">
      <c r="A47" s="44">
        <f t="shared" si="0"/>
        <v>3883</v>
      </c>
      <c r="B47" s="44">
        <f t="shared" si="1"/>
        <v>2050</v>
      </c>
      <c r="C47" s="44">
        <f t="shared" si="2"/>
        <v>1439</v>
      </c>
      <c r="D47" s="44">
        <f t="shared" si="3"/>
        <v>1133</v>
      </c>
      <c r="E47" s="44">
        <f t="shared" si="4"/>
        <v>950</v>
      </c>
      <c r="F47" s="44">
        <f t="shared" si="5"/>
        <v>828</v>
      </c>
      <c r="G47" s="44">
        <f t="shared" si="6"/>
        <v>741</v>
      </c>
      <c r="H47" s="44">
        <f t="shared" si="7"/>
        <v>675</v>
      </c>
      <c r="I47" s="44">
        <f t="shared" si="8"/>
        <v>624</v>
      </c>
      <c r="J47" s="44">
        <f t="shared" si="9"/>
        <v>583</v>
      </c>
      <c r="K47" s="45">
        <v>44000</v>
      </c>
    </row>
    <row r="48" spans="1:11">
      <c r="A48" s="44">
        <f t="shared" si="0"/>
        <v>3972</v>
      </c>
      <c r="B48" s="44">
        <f t="shared" si="1"/>
        <v>2097</v>
      </c>
      <c r="C48" s="44">
        <f t="shared" si="2"/>
        <v>1472</v>
      </c>
      <c r="D48" s="44">
        <f t="shared" si="3"/>
        <v>1159</v>
      </c>
      <c r="E48" s="44">
        <f t="shared" si="4"/>
        <v>972</v>
      </c>
      <c r="F48" s="44">
        <f t="shared" si="5"/>
        <v>847</v>
      </c>
      <c r="G48" s="44">
        <f t="shared" si="6"/>
        <v>757</v>
      </c>
      <c r="H48" s="44">
        <f t="shared" si="7"/>
        <v>690</v>
      </c>
      <c r="I48" s="44">
        <f t="shared" si="8"/>
        <v>638</v>
      </c>
      <c r="J48" s="44">
        <f t="shared" si="9"/>
        <v>597</v>
      </c>
      <c r="K48" s="45">
        <v>45000</v>
      </c>
    </row>
    <row r="49" spans="1:11">
      <c r="A49" s="44">
        <f t="shared" si="0"/>
        <v>4060</v>
      </c>
      <c r="B49" s="44">
        <f t="shared" si="1"/>
        <v>2143</v>
      </c>
      <c r="C49" s="44">
        <f t="shared" si="2"/>
        <v>1504</v>
      </c>
      <c r="D49" s="44">
        <f t="shared" si="3"/>
        <v>1185</v>
      </c>
      <c r="E49" s="44">
        <f t="shared" si="4"/>
        <v>993</v>
      </c>
      <c r="F49" s="44">
        <f t="shared" si="5"/>
        <v>866</v>
      </c>
      <c r="G49" s="44">
        <f t="shared" si="6"/>
        <v>774</v>
      </c>
      <c r="H49" s="44">
        <f t="shared" si="7"/>
        <v>706</v>
      </c>
      <c r="I49" s="44">
        <f t="shared" si="8"/>
        <v>653</v>
      </c>
      <c r="J49" s="44">
        <f t="shared" si="9"/>
        <v>610</v>
      </c>
      <c r="K49" s="45">
        <v>46000</v>
      </c>
    </row>
    <row r="50" spans="1:11">
      <c r="A50" s="44">
        <f t="shared" si="0"/>
        <v>4148</v>
      </c>
      <c r="B50" s="44">
        <f t="shared" si="1"/>
        <v>2190</v>
      </c>
      <c r="C50" s="44">
        <f t="shared" si="2"/>
        <v>1537</v>
      </c>
      <c r="D50" s="44">
        <f t="shared" si="3"/>
        <v>1211</v>
      </c>
      <c r="E50" s="44">
        <f t="shared" si="4"/>
        <v>1015</v>
      </c>
      <c r="F50" s="44">
        <f t="shared" si="5"/>
        <v>884</v>
      </c>
      <c r="G50" s="44">
        <f t="shared" si="6"/>
        <v>791</v>
      </c>
      <c r="H50" s="44">
        <f t="shared" si="7"/>
        <v>721</v>
      </c>
      <c r="I50" s="44">
        <f t="shared" si="8"/>
        <v>667</v>
      </c>
      <c r="J50" s="44">
        <f t="shared" si="9"/>
        <v>623</v>
      </c>
      <c r="K50" s="45">
        <v>47000</v>
      </c>
    </row>
    <row r="51" spans="1:11">
      <c r="A51" s="44">
        <f t="shared" si="0"/>
        <v>4236</v>
      </c>
      <c r="B51" s="44">
        <f t="shared" si="1"/>
        <v>2236</v>
      </c>
      <c r="C51" s="44">
        <f t="shared" si="2"/>
        <v>1570</v>
      </c>
      <c r="D51" s="44">
        <f t="shared" si="3"/>
        <v>1236</v>
      </c>
      <c r="E51" s="44">
        <f t="shared" si="4"/>
        <v>1036</v>
      </c>
      <c r="F51" s="44">
        <f t="shared" si="5"/>
        <v>903</v>
      </c>
      <c r="G51" s="44">
        <f t="shared" si="6"/>
        <v>808</v>
      </c>
      <c r="H51" s="44">
        <f t="shared" si="7"/>
        <v>736</v>
      </c>
      <c r="I51" s="44">
        <f t="shared" si="8"/>
        <v>681</v>
      </c>
      <c r="J51" s="44">
        <f t="shared" si="9"/>
        <v>636</v>
      </c>
      <c r="K51" s="45">
        <v>48000</v>
      </c>
    </row>
    <row r="52" spans="1:11">
      <c r="A52" s="44">
        <f t="shared" si="0"/>
        <v>4325</v>
      </c>
      <c r="B52" s="44">
        <f t="shared" si="1"/>
        <v>2283</v>
      </c>
      <c r="C52" s="44">
        <f t="shared" si="2"/>
        <v>1603</v>
      </c>
      <c r="D52" s="44">
        <f t="shared" si="3"/>
        <v>1262</v>
      </c>
      <c r="E52" s="44">
        <f t="shared" si="4"/>
        <v>1058</v>
      </c>
      <c r="F52" s="44">
        <f t="shared" si="5"/>
        <v>922</v>
      </c>
      <c r="G52" s="44">
        <f t="shared" si="6"/>
        <v>825</v>
      </c>
      <c r="H52" s="44">
        <f t="shared" si="7"/>
        <v>752</v>
      </c>
      <c r="I52" s="44">
        <f t="shared" si="8"/>
        <v>695</v>
      </c>
      <c r="J52" s="44">
        <f t="shared" si="9"/>
        <v>650</v>
      </c>
      <c r="K52" s="45">
        <v>49000</v>
      </c>
    </row>
    <row r="53" spans="1:11">
      <c r="A53" s="44">
        <f t="shared" si="0"/>
        <v>4413</v>
      </c>
      <c r="B53" s="44">
        <f t="shared" si="1"/>
        <v>2330</v>
      </c>
      <c r="C53" s="44">
        <f t="shared" si="2"/>
        <v>1635</v>
      </c>
      <c r="D53" s="44">
        <f t="shared" si="3"/>
        <v>1288</v>
      </c>
      <c r="E53" s="44">
        <f t="shared" si="4"/>
        <v>1080</v>
      </c>
      <c r="F53" s="44">
        <f t="shared" si="5"/>
        <v>941</v>
      </c>
      <c r="G53" s="44">
        <f t="shared" si="6"/>
        <v>842</v>
      </c>
      <c r="H53" s="44">
        <f t="shared" si="7"/>
        <v>767</v>
      </c>
      <c r="I53" s="44">
        <f t="shared" si="8"/>
        <v>709</v>
      </c>
      <c r="J53" s="44">
        <f t="shared" si="9"/>
        <v>663</v>
      </c>
      <c r="K53" s="45">
        <v>50000</v>
      </c>
    </row>
    <row r="54" spans="1:11">
      <c r="A54" s="44">
        <f t="shared" si="0"/>
        <v>4501</v>
      </c>
      <c r="B54" s="44">
        <f t="shared" si="1"/>
        <v>2376</v>
      </c>
      <c r="C54" s="44">
        <f t="shared" si="2"/>
        <v>1668</v>
      </c>
      <c r="D54" s="44">
        <f t="shared" si="3"/>
        <v>1314</v>
      </c>
      <c r="E54" s="44">
        <f t="shared" si="4"/>
        <v>1101</v>
      </c>
      <c r="F54" s="44">
        <f t="shared" si="5"/>
        <v>960</v>
      </c>
      <c r="G54" s="44">
        <f t="shared" si="6"/>
        <v>858</v>
      </c>
      <c r="H54" s="44">
        <f t="shared" si="7"/>
        <v>782</v>
      </c>
      <c r="I54" s="44">
        <f t="shared" si="8"/>
        <v>723</v>
      </c>
      <c r="J54" s="44">
        <f t="shared" si="9"/>
        <v>676</v>
      </c>
      <c r="K54" s="45">
        <v>51000</v>
      </c>
    </row>
    <row r="55" spans="1:11">
      <c r="A55" s="44">
        <f t="shared" si="0"/>
        <v>4589</v>
      </c>
      <c r="B55" s="44">
        <f t="shared" si="1"/>
        <v>2423</v>
      </c>
      <c r="C55" s="44">
        <f t="shared" si="2"/>
        <v>1701</v>
      </c>
      <c r="D55" s="44">
        <f t="shared" si="3"/>
        <v>1339</v>
      </c>
      <c r="E55" s="44">
        <f t="shared" si="4"/>
        <v>1123</v>
      </c>
      <c r="F55" s="44">
        <f t="shared" si="5"/>
        <v>978</v>
      </c>
      <c r="G55" s="44">
        <f t="shared" si="6"/>
        <v>875</v>
      </c>
      <c r="H55" s="44">
        <f t="shared" si="7"/>
        <v>798</v>
      </c>
      <c r="I55" s="44">
        <f t="shared" si="8"/>
        <v>738</v>
      </c>
      <c r="J55" s="44">
        <f t="shared" si="9"/>
        <v>689</v>
      </c>
      <c r="K55" s="45">
        <v>52000</v>
      </c>
    </row>
    <row r="56" spans="1:11">
      <c r="A56" s="44">
        <f t="shared" si="0"/>
        <v>4678</v>
      </c>
      <c r="B56" s="44">
        <f t="shared" si="1"/>
        <v>2469</v>
      </c>
      <c r="C56" s="44">
        <f t="shared" si="2"/>
        <v>1733</v>
      </c>
      <c r="D56" s="44">
        <f t="shared" si="3"/>
        <v>1365</v>
      </c>
      <c r="E56" s="44">
        <f t="shared" si="4"/>
        <v>1144</v>
      </c>
      <c r="F56" s="44">
        <f t="shared" si="5"/>
        <v>997</v>
      </c>
      <c r="G56" s="44">
        <f t="shared" si="6"/>
        <v>892</v>
      </c>
      <c r="H56" s="44">
        <f t="shared" si="7"/>
        <v>813</v>
      </c>
      <c r="I56" s="44">
        <f t="shared" si="8"/>
        <v>752</v>
      </c>
      <c r="J56" s="44">
        <f t="shared" si="9"/>
        <v>703</v>
      </c>
      <c r="K56" s="45">
        <v>53000</v>
      </c>
    </row>
    <row r="57" spans="1:11">
      <c r="A57" s="44">
        <f t="shared" si="0"/>
        <v>4766</v>
      </c>
      <c r="B57" s="44">
        <f t="shared" si="1"/>
        <v>2516</v>
      </c>
      <c r="C57" s="44">
        <f t="shared" si="2"/>
        <v>1766</v>
      </c>
      <c r="D57" s="44">
        <f t="shared" si="3"/>
        <v>1391</v>
      </c>
      <c r="E57" s="44">
        <f t="shared" si="4"/>
        <v>1166</v>
      </c>
      <c r="F57" s="44">
        <f t="shared" si="5"/>
        <v>1016</v>
      </c>
      <c r="G57" s="44">
        <f t="shared" si="6"/>
        <v>909</v>
      </c>
      <c r="H57" s="44">
        <f t="shared" si="7"/>
        <v>828</v>
      </c>
      <c r="I57" s="44">
        <f t="shared" si="8"/>
        <v>766</v>
      </c>
      <c r="J57" s="44">
        <f t="shared" si="9"/>
        <v>716</v>
      </c>
      <c r="K57" s="45">
        <v>54000</v>
      </c>
    </row>
    <row r="58" spans="1:11">
      <c r="A58" s="44">
        <f t="shared" si="0"/>
        <v>4854</v>
      </c>
      <c r="B58" s="44">
        <f t="shared" si="1"/>
        <v>2563</v>
      </c>
      <c r="C58" s="44">
        <f t="shared" si="2"/>
        <v>1799</v>
      </c>
      <c r="D58" s="44">
        <f t="shared" si="3"/>
        <v>1417</v>
      </c>
      <c r="E58" s="44">
        <f t="shared" si="4"/>
        <v>1188</v>
      </c>
      <c r="F58" s="44">
        <f t="shared" si="5"/>
        <v>1035</v>
      </c>
      <c r="G58" s="44">
        <f t="shared" si="6"/>
        <v>926</v>
      </c>
      <c r="H58" s="44">
        <f t="shared" si="7"/>
        <v>844</v>
      </c>
      <c r="I58" s="44">
        <f t="shared" si="8"/>
        <v>780</v>
      </c>
      <c r="J58" s="44">
        <f t="shared" si="9"/>
        <v>729</v>
      </c>
      <c r="K58" s="45">
        <v>55000</v>
      </c>
    </row>
    <row r="59" spans="1:11">
      <c r="A59" s="44">
        <f t="shared" si="0"/>
        <v>4942</v>
      </c>
      <c r="B59" s="44">
        <f t="shared" si="1"/>
        <v>2609</v>
      </c>
      <c r="C59" s="44">
        <f t="shared" si="2"/>
        <v>1831</v>
      </c>
      <c r="D59" s="44">
        <f t="shared" si="3"/>
        <v>1442</v>
      </c>
      <c r="E59" s="44">
        <f t="shared" si="4"/>
        <v>1209</v>
      </c>
      <c r="F59" s="44">
        <f t="shared" si="5"/>
        <v>1054</v>
      </c>
      <c r="G59" s="44">
        <f t="shared" si="6"/>
        <v>942</v>
      </c>
      <c r="H59" s="44">
        <f t="shared" si="7"/>
        <v>859</v>
      </c>
      <c r="I59" s="44">
        <f t="shared" si="8"/>
        <v>794</v>
      </c>
      <c r="J59" s="44">
        <f t="shared" si="9"/>
        <v>742</v>
      </c>
      <c r="K59" s="45">
        <v>56000</v>
      </c>
    </row>
    <row r="60" spans="1:11">
      <c r="A60" s="44">
        <f t="shared" si="0"/>
        <v>5031</v>
      </c>
      <c r="B60" s="44">
        <f t="shared" si="1"/>
        <v>2656</v>
      </c>
      <c r="C60" s="44">
        <f t="shared" si="2"/>
        <v>1864</v>
      </c>
      <c r="D60" s="44">
        <f t="shared" si="3"/>
        <v>1468</v>
      </c>
      <c r="E60" s="44">
        <f t="shared" si="4"/>
        <v>1231</v>
      </c>
      <c r="F60" s="44">
        <f t="shared" si="5"/>
        <v>1072</v>
      </c>
      <c r="G60" s="44">
        <f t="shared" si="6"/>
        <v>959</v>
      </c>
      <c r="H60" s="44">
        <f t="shared" si="7"/>
        <v>874</v>
      </c>
      <c r="I60" s="44">
        <f t="shared" si="8"/>
        <v>809</v>
      </c>
      <c r="J60" s="44">
        <f t="shared" si="9"/>
        <v>756</v>
      </c>
      <c r="K60" s="45">
        <v>57000</v>
      </c>
    </row>
    <row r="61" spans="1:11">
      <c r="A61" s="44">
        <f t="shared" si="0"/>
        <v>5119</v>
      </c>
      <c r="B61" s="44">
        <f t="shared" si="1"/>
        <v>2702</v>
      </c>
      <c r="C61" s="44">
        <f t="shared" si="2"/>
        <v>1897</v>
      </c>
      <c r="D61" s="44">
        <f t="shared" si="3"/>
        <v>1494</v>
      </c>
      <c r="E61" s="44">
        <f t="shared" si="4"/>
        <v>1252</v>
      </c>
      <c r="F61" s="44">
        <f t="shared" si="5"/>
        <v>1091</v>
      </c>
      <c r="G61" s="44">
        <f t="shared" si="6"/>
        <v>976</v>
      </c>
      <c r="H61" s="44">
        <f t="shared" si="7"/>
        <v>890</v>
      </c>
      <c r="I61" s="44">
        <f t="shared" si="8"/>
        <v>823</v>
      </c>
      <c r="J61" s="44">
        <f t="shared" si="9"/>
        <v>769</v>
      </c>
      <c r="K61" s="45">
        <v>58000</v>
      </c>
    </row>
    <row r="62" spans="1:11">
      <c r="A62" s="44">
        <f t="shared" si="0"/>
        <v>5207</v>
      </c>
      <c r="B62" s="44">
        <f t="shared" si="1"/>
        <v>2749</v>
      </c>
      <c r="C62" s="44">
        <f t="shared" si="2"/>
        <v>1929</v>
      </c>
      <c r="D62" s="44">
        <f t="shared" si="3"/>
        <v>1520</v>
      </c>
      <c r="E62" s="44">
        <f t="shared" si="4"/>
        <v>1274</v>
      </c>
      <c r="F62" s="44">
        <f t="shared" si="5"/>
        <v>1110</v>
      </c>
      <c r="G62" s="44">
        <f t="shared" si="6"/>
        <v>993</v>
      </c>
      <c r="H62" s="44">
        <f t="shared" si="7"/>
        <v>905</v>
      </c>
      <c r="I62" s="44">
        <f t="shared" si="8"/>
        <v>837</v>
      </c>
      <c r="J62" s="44">
        <f t="shared" si="9"/>
        <v>782</v>
      </c>
      <c r="K62" s="45">
        <v>59000</v>
      </c>
    </row>
    <row r="63" spans="1:11">
      <c r="A63" s="44">
        <f t="shared" si="0"/>
        <v>5295</v>
      </c>
      <c r="B63" s="44">
        <f t="shared" si="1"/>
        <v>2795</v>
      </c>
      <c r="C63" s="44">
        <f t="shared" si="2"/>
        <v>1962</v>
      </c>
      <c r="D63" s="44">
        <f t="shared" si="3"/>
        <v>1545</v>
      </c>
      <c r="E63" s="44">
        <f t="shared" si="4"/>
        <v>1295</v>
      </c>
      <c r="F63" s="44">
        <f t="shared" si="5"/>
        <v>1129</v>
      </c>
      <c r="G63" s="44">
        <f t="shared" si="6"/>
        <v>1010</v>
      </c>
      <c r="H63" s="44">
        <f t="shared" si="7"/>
        <v>920</v>
      </c>
      <c r="I63" s="44">
        <f t="shared" si="8"/>
        <v>851</v>
      </c>
      <c r="J63" s="44">
        <f t="shared" si="9"/>
        <v>795</v>
      </c>
      <c r="K63" s="45">
        <v>60000</v>
      </c>
    </row>
    <row r="64" spans="1:11">
      <c r="A64" s="44">
        <f t="shared" si="0"/>
        <v>5384</v>
      </c>
      <c r="B64" s="44">
        <f t="shared" si="1"/>
        <v>2842</v>
      </c>
      <c r="C64" s="44">
        <f t="shared" si="2"/>
        <v>1995</v>
      </c>
      <c r="D64" s="44">
        <f t="shared" si="3"/>
        <v>1571</v>
      </c>
      <c r="E64" s="44">
        <f t="shared" si="4"/>
        <v>1317</v>
      </c>
      <c r="F64" s="44">
        <f t="shared" si="5"/>
        <v>1148</v>
      </c>
      <c r="G64" s="44">
        <f t="shared" si="6"/>
        <v>1027</v>
      </c>
      <c r="H64" s="44">
        <f t="shared" si="7"/>
        <v>936</v>
      </c>
      <c r="I64" s="44">
        <f t="shared" si="8"/>
        <v>865</v>
      </c>
      <c r="J64" s="44">
        <f t="shared" si="9"/>
        <v>809</v>
      </c>
      <c r="K64" s="45">
        <v>61000</v>
      </c>
    </row>
    <row r="65" spans="1:11">
      <c r="A65" s="44">
        <f t="shared" si="0"/>
        <v>5472</v>
      </c>
      <c r="B65" s="44">
        <f t="shared" si="1"/>
        <v>2889</v>
      </c>
      <c r="C65" s="44">
        <f t="shared" si="2"/>
        <v>2028</v>
      </c>
      <c r="D65" s="44">
        <f t="shared" si="3"/>
        <v>1597</v>
      </c>
      <c r="E65" s="44">
        <f t="shared" si="4"/>
        <v>1339</v>
      </c>
      <c r="F65" s="44">
        <f t="shared" si="5"/>
        <v>1166</v>
      </c>
      <c r="G65" s="44">
        <f t="shared" si="6"/>
        <v>1043</v>
      </c>
      <c r="H65" s="44">
        <f t="shared" si="7"/>
        <v>951</v>
      </c>
      <c r="I65" s="44">
        <f t="shared" si="8"/>
        <v>879</v>
      </c>
      <c r="J65" s="44">
        <f t="shared" si="9"/>
        <v>822</v>
      </c>
      <c r="K65" s="45">
        <v>62000</v>
      </c>
    </row>
    <row r="66" spans="1:11">
      <c r="A66" s="44">
        <f t="shared" si="0"/>
        <v>5560</v>
      </c>
      <c r="B66" s="44">
        <f t="shared" si="1"/>
        <v>2935</v>
      </c>
      <c r="C66" s="44">
        <f t="shared" si="2"/>
        <v>2060</v>
      </c>
      <c r="D66" s="44">
        <f t="shared" si="3"/>
        <v>1623</v>
      </c>
      <c r="E66" s="44">
        <f t="shared" si="4"/>
        <v>1360</v>
      </c>
      <c r="F66" s="44">
        <f t="shared" si="5"/>
        <v>1185</v>
      </c>
      <c r="G66" s="44">
        <f t="shared" si="6"/>
        <v>1060</v>
      </c>
      <c r="H66" s="44">
        <f t="shared" si="7"/>
        <v>966</v>
      </c>
      <c r="I66" s="44">
        <f t="shared" si="8"/>
        <v>894</v>
      </c>
      <c r="J66" s="44">
        <f t="shared" si="9"/>
        <v>835</v>
      </c>
      <c r="K66" s="45">
        <v>63000</v>
      </c>
    </row>
    <row r="67" spans="1:11">
      <c r="A67" s="44">
        <f t="shared" si="0"/>
        <v>5648</v>
      </c>
      <c r="B67" s="44">
        <f t="shared" si="1"/>
        <v>2982</v>
      </c>
      <c r="C67" s="44">
        <f t="shared" si="2"/>
        <v>2093</v>
      </c>
      <c r="D67" s="44">
        <f t="shared" si="3"/>
        <v>1648</v>
      </c>
      <c r="E67" s="44">
        <f t="shared" si="4"/>
        <v>1382</v>
      </c>
      <c r="F67" s="44">
        <f t="shared" si="5"/>
        <v>1204</v>
      </c>
      <c r="G67" s="44">
        <f t="shared" si="6"/>
        <v>1077</v>
      </c>
      <c r="H67" s="44">
        <f t="shared" si="7"/>
        <v>982</v>
      </c>
      <c r="I67" s="44">
        <f t="shared" si="8"/>
        <v>908</v>
      </c>
      <c r="J67" s="44">
        <f t="shared" si="9"/>
        <v>848</v>
      </c>
      <c r="K67" s="45">
        <v>64000</v>
      </c>
    </row>
    <row r="68" spans="1:11">
      <c r="A68" s="44">
        <f t="shared" si="0"/>
        <v>5737</v>
      </c>
      <c r="B68" s="44">
        <f t="shared" si="1"/>
        <v>3028</v>
      </c>
      <c r="C68" s="44">
        <f t="shared" si="2"/>
        <v>2126</v>
      </c>
      <c r="D68" s="44">
        <f t="shared" si="3"/>
        <v>1674</v>
      </c>
      <c r="E68" s="44">
        <f t="shared" si="4"/>
        <v>1403</v>
      </c>
      <c r="F68" s="44">
        <f t="shared" si="5"/>
        <v>1223</v>
      </c>
      <c r="G68" s="44">
        <f t="shared" si="6"/>
        <v>1094</v>
      </c>
      <c r="H68" s="44">
        <f t="shared" si="7"/>
        <v>997</v>
      </c>
      <c r="I68" s="44">
        <f t="shared" si="8"/>
        <v>922</v>
      </c>
      <c r="J68" s="44">
        <f t="shared" si="9"/>
        <v>862</v>
      </c>
      <c r="K68" s="45">
        <v>65000</v>
      </c>
    </row>
    <row r="69" spans="1:11">
      <c r="A69" s="44">
        <f t="shared" ref="A69:A103" si="10">ROUNDUP((((K69+(K69*$A$2*$A$3))/($A$3*12))*1),0)</f>
        <v>5825</v>
      </c>
      <c r="B69" s="44">
        <f t="shared" ref="B69:B103" si="11">ROUNDUP((((K69+(K69*$B$2*$B$3))/($B$3*12))*1),0)</f>
        <v>3075</v>
      </c>
      <c r="C69" s="44">
        <f t="shared" ref="C69:C103" si="12">ROUNDUP((((K69+(K69*$C$2*$C$3))/($C$3*12))*1),0)</f>
        <v>2158</v>
      </c>
      <c r="D69" s="44">
        <f t="shared" ref="D69:D103" si="13">ROUNDUP((((K69+(K69*$D$2*$D$3))/($D$3*12))*1),0)</f>
        <v>1700</v>
      </c>
      <c r="E69" s="44">
        <f t="shared" ref="E69:E103" si="14">ROUNDUP((((K69+(K69*$E$2*$E$3))/($E$3*12))*1),0)</f>
        <v>1425</v>
      </c>
      <c r="F69" s="44">
        <f t="shared" ref="F69:F103" si="15">ROUNDUP((((K69+(K69*$F$2*$F$3))/($F$3*12))*1),0)</f>
        <v>1242</v>
      </c>
      <c r="G69" s="44">
        <f t="shared" ref="G69:G103" si="16">ROUNDUP((((K69+(K69*$G$2*$G$3))/($G$3*12))*1),0)</f>
        <v>1111</v>
      </c>
      <c r="H69" s="44">
        <f t="shared" ref="H69:H103" si="17">ROUNDUP((((K69+(K69*$H$2*$H$3))/($H$3*12))*1),0)</f>
        <v>1012</v>
      </c>
      <c r="I69" s="44">
        <f t="shared" ref="I69:I103" si="18">ROUNDUP((((K69+(K69*$I$2*$I$3))/($I$3*12))*1),0)</f>
        <v>936</v>
      </c>
      <c r="J69" s="44">
        <f t="shared" ref="J69:J103" si="19">ROUNDUP((((K69+(K69*$J$2*$J$3))/($J$3*12))*1),0)</f>
        <v>875</v>
      </c>
      <c r="K69" s="45">
        <v>66000</v>
      </c>
    </row>
    <row r="70" spans="1:11">
      <c r="A70" s="44">
        <f t="shared" si="10"/>
        <v>5913</v>
      </c>
      <c r="B70" s="44">
        <f t="shared" si="11"/>
        <v>3122</v>
      </c>
      <c r="C70" s="44">
        <f t="shared" si="12"/>
        <v>2191</v>
      </c>
      <c r="D70" s="44">
        <f t="shared" si="13"/>
        <v>1726</v>
      </c>
      <c r="E70" s="44">
        <f t="shared" si="14"/>
        <v>1447</v>
      </c>
      <c r="F70" s="44">
        <f t="shared" si="15"/>
        <v>1260</v>
      </c>
      <c r="G70" s="44">
        <f t="shared" si="16"/>
        <v>1128</v>
      </c>
      <c r="H70" s="44">
        <f t="shared" si="17"/>
        <v>1028</v>
      </c>
      <c r="I70" s="44">
        <f t="shared" si="18"/>
        <v>950</v>
      </c>
      <c r="J70" s="44">
        <f t="shared" si="19"/>
        <v>888</v>
      </c>
      <c r="K70" s="45">
        <v>67000</v>
      </c>
    </row>
    <row r="71" spans="1:11">
      <c r="A71" s="44">
        <f t="shared" si="10"/>
        <v>6001</v>
      </c>
      <c r="B71" s="44">
        <f t="shared" si="11"/>
        <v>3168</v>
      </c>
      <c r="C71" s="44">
        <f t="shared" si="12"/>
        <v>2224</v>
      </c>
      <c r="D71" s="44">
        <f t="shared" si="13"/>
        <v>1751</v>
      </c>
      <c r="E71" s="44">
        <f t="shared" si="14"/>
        <v>1468</v>
      </c>
      <c r="F71" s="44">
        <f t="shared" si="15"/>
        <v>1279</v>
      </c>
      <c r="G71" s="44">
        <f t="shared" si="16"/>
        <v>1144</v>
      </c>
      <c r="H71" s="44">
        <f t="shared" si="17"/>
        <v>1043</v>
      </c>
      <c r="I71" s="44">
        <f t="shared" si="18"/>
        <v>964</v>
      </c>
      <c r="J71" s="44">
        <f t="shared" si="19"/>
        <v>901</v>
      </c>
      <c r="K71" s="45">
        <v>68000</v>
      </c>
    </row>
    <row r="72" spans="1:11">
      <c r="A72" s="44">
        <f t="shared" si="10"/>
        <v>6090</v>
      </c>
      <c r="B72" s="44">
        <f t="shared" si="11"/>
        <v>3215</v>
      </c>
      <c r="C72" s="44">
        <f t="shared" si="12"/>
        <v>2256</v>
      </c>
      <c r="D72" s="44">
        <f t="shared" si="13"/>
        <v>1777</v>
      </c>
      <c r="E72" s="44">
        <f t="shared" si="14"/>
        <v>1490</v>
      </c>
      <c r="F72" s="44">
        <f t="shared" si="15"/>
        <v>1298</v>
      </c>
      <c r="G72" s="44">
        <f t="shared" si="16"/>
        <v>1161</v>
      </c>
      <c r="H72" s="44">
        <f t="shared" si="17"/>
        <v>1058</v>
      </c>
      <c r="I72" s="44">
        <f t="shared" si="18"/>
        <v>979</v>
      </c>
      <c r="J72" s="44">
        <f t="shared" si="19"/>
        <v>915</v>
      </c>
      <c r="K72" s="45">
        <v>69000</v>
      </c>
    </row>
    <row r="73" spans="1:11">
      <c r="A73" s="44">
        <f t="shared" si="10"/>
        <v>6178</v>
      </c>
      <c r="B73" s="44">
        <f t="shared" si="11"/>
        <v>3261</v>
      </c>
      <c r="C73" s="44">
        <f t="shared" si="12"/>
        <v>2289</v>
      </c>
      <c r="D73" s="44">
        <f t="shared" si="13"/>
        <v>1803</v>
      </c>
      <c r="E73" s="44">
        <f t="shared" si="14"/>
        <v>1511</v>
      </c>
      <c r="F73" s="44">
        <f t="shared" si="15"/>
        <v>1317</v>
      </c>
      <c r="G73" s="44">
        <f t="shared" si="16"/>
        <v>1178</v>
      </c>
      <c r="H73" s="44">
        <f t="shared" si="17"/>
        <v>1074</v>
      </c>
      <c r="I73" s="44">
        <f t="shared" si="18"/>
        <v>993</v>
      </c>
      <c r="J73" s="44">
        <f t="shared" si="19"/>
        <v>928</v>
      </c>
      <c r="K73" s="45">
        <v>70000</v>
      </c>
    </row>
    <row r="74" spans="1:11">
      <c r="A74" s="44">
        <f t="shared" si="10"/>
        <v>6266</v>
      </c>
      <c r="B74" s="44">
        <f t="shared" si="11"/>
        <v>3308</v>
      </c>
      <c r="C74" s="44">
        <f t="shared" si="12"/>
        <v>2322</v>
      </c>
      <c r="D74" s="44">
        <f t="shared" si="13"/>
        <v>1829</v>
      </c>
      <c r="E74" s="44">
        <f t="shared" si="14"/>
        <v>1533</v>
      </c>
      <c r="F74" s="44">
        <f t="shared" si="15"/>
        <v>1336</v>
      </c>
      <c r="G74" s="44">
        <f t="shared" si="16"/>
        <v>1195</v>
      </c>
      <c r="H74" s="44">
        <f t="shared" si="17"/>
        <v>1089</v>
      </c>
      <c r="I74" s="44">
        <f t="shared" si="18"/>
        <v>1007</v>
      </c>
      <c r="J74" s="44">
        <f t="shared" si="19"/>
        <v>941</v>
      </c>
      <c r="K74" s="45">
        <v>71000</v>
      </c>
    </row>
    <row r="75" spans="1:11">
      <c r="A75" s="44">
        <f t="shared" si="10"/>
        <v>6354</v>
      </c>
      <c r="B75" s="44">
        <f t="shared" si="11"/>
        <v>3354</v>
      </c>
      <c r="C75" s="44">
        <f t="shared" si="12"/>
        <v>2354</v>
      </c>
      <c r="D75" s="44">
        <f t="shared" si="13"/>
        <v>1854</v>
      </c>
      <c r="E75" s="44">
        <f t="shared" si="14"/>
        <v>1554</v>
      </c>
      <c r="F75" s="44">
        <f t="shared" si="15"/>
        <v>1354</v>
      </c>
      <c r="G75" s="44">
        <f t="shared" si="16"/>
        <v>1212</v>
      </c>
      <c r="H75" s="44">
        <f t="shared" si="17"/>
        <v>1104</v>
      </c>
      <c r="I75" s="44">
        <f t="shared" si="18"/>
        <v>1021</v>
      </c>
      <c r="J75" s="44">
        <f t="shared" si="19"/>
        <v>954</v>
      </c>
      <c r="K75" s="45">
        <v>72000</v>
      </c>
    </row>
    <row r="76" spans="1:11">
      <c r="A76" s="44">
        <f t="shared" si="10"/>
        <v>6443</v>
      </c>
      <c r="B76" s="44">
        <f t="shared" si="11"/>
        <v>3401</v>
      </c>
      <c r="C76" s="44">
        <f t="shared" si="12"/>
        <v>2387</v>
      </c>
      <c r="D76" s="44">
        <f t="shared" si="13"/>
        <v>1880</v>
      </c>
      <c r="E76" s="44">
        <f t="shared" si="14"/>
        <v>1576</v>
      </c>
      <c r="F76" s="44">
        <f t="shared" si="15"/>
        <v>1373</v>
      </c>
      <c r="G76" s="44">
        <f t="shared" si="16"/>
        <v>1228</v>
      </c>
      <c r="H76" s="44">
        <f t="shared" si="17"/>
        <v>1120</v>
      </c>
      <c r="I76" s="44">
        <f t="shared" si="18"/>
        <v>1035</v>
      </c>
      <c r="J76" s="44">
        <f t="shared" si="19"/>
        <v>968</v>
      </c>
      <c r="K76" s="45">
        <v>73000</v>
      </c>
    </row>
    <row r="77" spans="1:11">
      <c r="A77" s="44">
        <f t="shared" si="10"/>
        <v>6531</v>
      </c>
      <c r="B77" s="44">
        <f t="shared" si="11"/>
        <v>3448</v>
      </c>
      <c r="C77" s="44">
        <f t="shared" si="12"/>
        <v>2420</v>
      </c>
      <c r="D77" s="44">
        <f t="shared" si="13"/>
        <v>1906</v>
      </c>
      <c r="E77" s="44">
        <f t="shared" si="14"/>
        <v>1598</v>
      </c>
      <c r="F77" s="44">
        <f t="shared" si="15"/>
        <v>1392</v>
      </c>
      <c r="G77" s="44">
        <f t="shared" si="16"/>
        <v>1245</v>
      </c>
      <c r="H77" s="44">
        <f t="shared" si="17"/>
        <v>1135</v>
      </c>
      <c r="I77" s="44">
        <f t="shared" si="18"/>
        <v>1050</v>
      </c>
      <c r="J77" s="44">
        <f t="shared" si="19"/>
        <v>981</v>
      </c>
      <c r="K77" s="45">
        <v>74000</v>
      </c>
    </row>
    <row r="78" spans="1:11">
      <c r="A78" s="44">
        <f t="shared" si="10"/>
        <v>6619</v>
      </c>
      <c r="B78" s="44">
        <f t="shared" si="11"/>
        <v>3494</v>
      </c>
      <c r="C78" s="44">
        <f t="shared" si="12"/>
        <v>2453</v>
      </c>
      <c r="D78" s="44">
        <f t="shared" si="13"/>
        <v>1932</v>
      </c>
      <c r="E78" s="44">
        <f t="shared" si="14"/>
        <v>1619</v>
      </c>
      <c r="F78" s="44">
        <f t="shared" si="15"/>
        <v>1411</v>
      </c>
      <c r="G78" s="44">
        <f t="shared" si="16"/>
        <v>1262</v>
      </c>
      <c r="H78" s="44">
        <f t="shared" si="17"/>
        <v>1150</v>
      </c>
      <c r="I78" s="44">
        <f t="shared" si="18"/>
        <v>1064</v>
      </c>
      <c r="J78" s="44">
        <f t="shared" si="19"/>
        <v>994</v>
      </c>
      <c r="K78" s="45">
        <v>75000</v>
      </c>
    </row>
    <row r="79" spans="1:11">
      <c r="A79" s="44">
        <f t="shared" si="10"/>
        <v>6707</v>
      </c>
      <c r="B79" s="44">
        <f t="shared" si="11"/>
        <v>3541</v>
      </c>
      <c r="C79" s="44">
        <f t="shared" si="12"/>
        <v>2485</v>
      </c>
      <c r="D79" s="44">
        <f t="shared" si="13"/>
        <v>1957</v>
      </c>
      <c r="E79" s="44">
        <f t="shared" si="14"/>
        <v>1641</v>
      </c>
      <c r="F79" s="44">
        <f t="shared" si="15"/>
        <v>1430</v>
      </c>
      <c r="G79" s="44">
        <f t="shared" si="16"/>
        <v>1279</v>
      </c>
      <c r="H79" s="44">
        <f t="shared" si="17"/>
        <v>1166</v>
      </c>
      <c r="I79" s="44">
        <f t="shared" si="18"/>
        <v>1078</v>
      </c>
      <c r="J79" s="44">
        <f t="shared" si="19"/>
        <v>1007</v>
      </c>
      <c r="K79" s="45">
        <v>76000</v>
      </c>
    </row>
    <row r="80" spans="1:11">
      <c r="A80" s="44">
        <f t="shared" si="10"/>
        <v>6796</v>
      </c>
      <c r="B80" s="44">
        <f t="shared" si="11"/>
        <v>3587</v>
      </c>
      <c r="C80" s="44">
        <f t="shared" si="12"/>
        <v>2518</v>
      </c>
      <c r="D80" s="44">
        <f t="shared" si="13"/>
        <v>1983</v>
      </c>
      <c r="E80" s="44">
        <f t="shared" si="14"/>
        <v>1662</v>
      </c>
      <c r="F80" s="44">
        <f t="shared" si="15"/>
        <v>1449</v>
      </c>
      <c r="G80" s="44">
        <f t="shared" si="16"/>
        <v>1296</v>
      </c>
      <c r="H80" s="44">
        <f t="shared" si="17"/>
        <v>1181</v>
      </c>
      <c r="I80" s="44">
        <f t="shared" si="18"/>
        <v>1092</v>
      </c>
      <c r="J80" s="44">
        <f t="shared" si="19"/>
        <v>1021</v>
      </c>
      <c r="K80" s="45">
        <v>77000</v>
      </c>
    </row>
    <row r="81" spans="1:11">
      <c r="A81" s="44">
        <f t="shared" si="10"/>
        <v>6884</v>
      </c>
      <c r="B81" s="44">
        <f t="shared" si="11"/>
        <v>3634</v>
      </c>
      <c r="C81" s="44">
        <f t="shared" si="12"/>
        <v>2551</v>
      </c>
      <c r="D81" s="44">
        <f t="shared" si="13"/>
        <v>2009</v>
      </c>
      <c r="E81" s="44">
        <f t="shared" si="14"/>
        <v>1684</v>
      </c>
      <c r="F81" s="44">
        <f t="shared" si="15"/>
        <v>1467</v>
      </c>
      <c r="G81" s="44">
        <f t="shared" si="16"/>
        <v>1313</v>
      </c>
      <c r="H81" s="44">
        <f t="shared" si="17"/>
        <v>1196</v>
      </c>
      <c r="I81" s="44">
        <f t="shared" si="18"/>
        <v>1106</v>
      </c>
      <c r="J81" s="44">
        <f t="shared" si="19"/>
        <v>1034</v>
      </c>
      <c r="K81" s="45">
        <v>78000</v>
      </c>
    </row>
    <row r="82" spans="1:11">
      <c r="A82" s="44">
        <f t="shared" si="10"/>
        <v>6972</v>
      </c>
      <c r="B82" s="44">
        <f t="shared" si="11"/>
        <v>3681</v>
      </c>
      <c r="C82" s="44">
        <f t="shared" si="12"/>
        <v>2583</v>
      </c>
      <c r="D82" s="44">
        <f t="shared" si="13"/>
        <v>2035</v>
      </c>
      <c r="E82" s="44">
        <f t="shared" si="14"/>
        <v>1706</v>
      </c>
      <c r="F82" s="44">
        <f t="shared" si="15"/>
        <v>1486</v>
      </c>
      <c r="G82" s="44">
        <f t="shared" si="16"/>
        <v>1329</v>
      </c>
      <c r="H82" s="44">
        <f t="shared" si="17"/>
        <v>1212</v>
      </c>
      <c r="I82" s="44">
        <f t="shared" si="18"/>
        <v>1120</v>
      </c>
      <c r="J82" s="44">
        <f t="shared" si="19"/>
        <v>1047</v>
      </c>
      <c r="K82" s="45">
        <v>79000</v>
      </c>
    </row>
    <row r="83" spans="1:11">
      <c r="A83" s="44">
        <f t="shared" si="10"/>
        <v>7060</v>
      </c>
      <c r="B83" s="44">
        <f t="shared" si="11"/>
        <v>3727</v>
      </c>
      <c r="C83" s="44">
        <f t="shared" si="12"/>
        <v>2616</v>
      </c>
      <c r="D83" s="44">
        <f t="shared" si="13"/>
        <v>2060</v>
      </c>
      <c r="E83" s="44">
        <f t="shared" si="14"/>
        <v>1727</v>
      </c>
      <c r="F83" s="44">
        <f t="shared" si="15"/>
        <v>1505</v>
      </c>
      <c r="G83" s="44">
        <f t="shared" si="16"/>
        <v>1346</v>
      </c>
      <c r="H83" s="44">
        <f t="shared" si="17"/>
        <v>1227</v>
      </c>
      <c r="I83" s="44">
        <f t="shared" si="18"/>
        <v>1135</v>
      </c>
      <c r="J83" s="44">
        <f t="shared" si="19"/>
        <v>1060</v>
      </c>
      <c r="K83" s="45">
        <v>80000</v>
      </c>
    </row>
    <row r="84" spans="1:11">
      <c r="A84" s="44">
        <f t="shared" si="10"/>
        <v>7149</v>
      </c>
      <c r="B84" s="44">
        <f t="shared" si="11"/>
        <v>3774</v>
      </c>
      <c r="C84" s="44">
        <f t="shared" si="12"/>
        <v>2649</v>
      </c>
      <c r="D84" s="44">
        <f t="shared" si="13"/>
        <v>2086</v>
      </c>
      <c r="E84" s="44">
        <f t="shared" si="14"/>
        <v>1749</v>
      </c>
      <c r="F84" s="44">
        <f t="shared" si="15"/>
        <v>1524</v>
      </c>
      <c r="G84" s="44">
        <f t="shared" si="16"/>
        <v>1363</v>
      </c>
      <c r="H84" s="44">
        <f t="shared" si="17"/>
        <v>1242</v>
      </c>
      <c r="I84" s="44">
        <f t="shared" si="18"/>
        <v>1149</v>
      </c>
      <c r="J84" s="44">
        <f t="shared" si="19"/>
        <v>1074</v>
      </c>
      <c r="K84" s="45">
        <v>81000</v>
      </c>
    </row>
    <row r="85" spans="1:11">
      <c r="A85" s="44">
        <f t="shared" si="10"/>
        <v>7237</v>
      </c>
      <c r="B85" s="44">
        <f t="shared" si="11"/>
        <v>3820</v>
      </c>
      <c r="C85" s="44">
        <f t="shared" si="12"/>
        <v>2681</v>
      </c>
      <c r="D85" s="44">
        <f t="shared" si="13"/>
        <v>2112</v>
      </c>
      <c r="E85" s="44">
        <f t="shared" si="14"/>
        <v>1770</v>
      </c>
      <c r="F85" s="44">
        <f t="shared" si="15"/>
        <v>1543</v>
      </c>
      <c r="G85" s="44">
        <f t="shared" si="16"/>
        <v>1380</v>
      </c>
      <c r="H85" s="44">
        <f t="shared" si="17"/>
        <v>1258</v>
      </c>
      <c r="I85" s="44">
        <f t="shared" si="18"/>
        <v>1163</v>
      </c>
      <c r="J85" s="44">
        <f t="shared" si="19"/>
        <v>1087</v>
      </c>
      <c r="K85" s="45">
        <v>82000</v>
      </c>
    </row>
    <row r="86" spans="1:11">
      <c r="A86" s="44">
        <f t="shared" si="10"/>
        <v>7325</v>
      </c>
      <c r="B86" s="44">
        <f t="shared" si="11"/>
        <v>3867</v>
      </c>
      <c r="C86" s="44">
        <f t="shared" si="12"/>
        <v>2714</v>
      </c>
      <c r="D86" s="44">
        <f t="shared" si="13"/>
        <v>2138</v>
      </c>
      <c r="E86" s="44">
        <f t="shared" si="14"/>
        <v>1792</v>
      </c>
      <c r="F86" s="44">
        <f t="shared" si="15"/>
        <v>1561</v>
      </c>
      <c r="G86" s="44">
        <f t="shared" si="16"/>
        <v>1397</v>
      </c>
      <c r="H86" s="44">
        <f t="shared" si="17"/>
        <v>1273</v>
      </c>
      <c r="I86" s="44">
        <f t="shared" si="18"/>
        <v>1177</v>
      </c>
      <c r="J86" s="44">
        <f t="shared" si="19"/>
        <v>1100</v>
      </c>
      <c r="K86" s="45">
        <v>83000</v>
      </c>
    </row>
    <row r="87" spans="1:11">
      <c r="A87" s="44">
        <f t="shared" si="10"/>
        <v>7413</v>
      </c>
      <c r="B87" s="44">
        <f t="shared" si="11"/>
        <v>3913</v>
      </c>
      <c r="C87" s="44">
        <f t="shared" si="12"/>
        <v>2747</v>
      </c>
      <c r="D87" s="44">
        <f t="shared" si="13"/>
        <v>2163</v>
      </c>
      <c r="E87" s="44">
        <f t="shared" si="14"/>
        <v>1813</v>
      </c>
      <c r="F87" s="44">
        <f t="shared" si="15"/>
        <v>1580</v>
      </c>
      <c r="G87" s="44">
        <f t="shared" si="16"/>
        <v>1413</v>
      </c>
      <c r="H87" s="44">
        <f t="shared" si="17"/>
        <v>1288</v>
      </c>
      <c r="I87" s="44">
        <f t="shared" si="18"/>
        <v>1191</v>
      </c>
      <c r="J87" s="44">
        <f t="shared" si="19"/>
        <v>1113</v>
      </c>
      <c r="K87" s="45">
        <v>84000</v>
      </c>
    </row>
    <row r="88" spans="1:11">
      <c r="A88" s="44">
        <f t="shared" si="10"/>
        <v>7502</v>
      </c>
      <c r="B88" s="44">
        <f t="shared" si="11"/>
        <v>3960</v>
      </c>
      <c r="C88" s="44">
        <f t="shared" si="12"/>
        <v>2780</v>
      </c>
      <c r="D88" s="44">
        <f t="shared" si="13"/>
        <v>2189</v>
      </c>
      <c r="E88" s="44">
        <f t="shared" si="14"/>
        <v>1835</v>
      </c>
      <c r="F88" s="44">
        <f t="shared" si="15"/>
        <v>1599</v>
      </c>
      <c r="G88" s="44">
        <f t="shared" si="16"/>
        <v>1430</v>
      </c>
      <c r="H88" s="44">
        <f t="shared" si="17"/>
        <v>1304</v>
      </c>
      <c r="I88" s="44">
        <f t="shared" si="18"/>
        <v>1205</v>
      </c>
      <c r="J88" s="44">
        <f t="shared" si="19"/>
        <v>1127</v>
      </c>
      <c r="K88" s="45">
        <v>85000</v>
      </c>
    </row>
    <row r="89" spans="1:11">
      <c r="A89" s="44">
        <f t="shared" si="10"/>
        <v>7590</v>
      </c>
      <c r="B89" s="44">
        <f t="shared" si="11"/>
        <v>4007</v>
      </c>
      <c r="C89" s="44">
        <f t="shared" si="12"/>
        <v>2812</v>
      </c>
      <c r="D89" s="44">
        <f t="shared" si="13"/>
        <v>2215</v>
      </c>
      <c r="E89" s="44">
        <f t="shared" si="14"/>
        <v>1857</v>
      </c>
      <c r="F89" s="44">
        <f t="shared" si="15"/>
        <v>1618</v>
      </c>
      <c r="G89" s="44">
        <f t="shared" si="16"/>
        <v>1447</v>
      </c>
      <c r="H89" s="44">
        <f t="shared" si="17"/>
        <v>1319</v>
      </c>
      <c r="I89" s="44">
        <f t="shared" si="18"/>
        <v>1220</v>
      </c>
      <c r="J89" s="44">
        <f t="shared" si="19"/>
        <v>1140</v>
      </c>
      <c r="K89" s="45">
        <v>86000</v>
      </c>
    </row>
    <row r="90" spans="1:11">
      <c r="A90" s="44">
        <f t="shared" si="10"/>
        <v>7678</v>
      </c>
      <c r="B90" s="44">
        <f t="shared" si="11"/>
        <v>4053</v>
      </c>
      <c r="C90" s="44">
        <f t="shared" si="12"/>
        <v>2845</v>
      </c>
      <c r="D90" s="44">
        <f t="shared" si="13"/>
        <v>2241</v>
      </c>
      <c r="E90" s="44">
        <f t="shared" si="14"/>
        <v>1878</v>
      </c>
      <c r="F90" s="44">
        <f t="shared" si="15"/>
        <v>1637</v>
      </c>
      <c r="G90" s="44">
        <f t="shared" si="16"/>
        <v>1464</v>
      </c>
      <c r="H90" s="44">
        <f t="shared" si="17"/>
        <v>1334</v>
      </c>
      <c r="I90" s="44">
        <f t="shared" si="18"/>
        <v>1234</v>
      </c>
      <c r="J90" s="44">
        <f t="shared" si="19"/>
        <v>1153</v>
      </c>
      <c r="K90" s="45">
        <v>87000</v>
      </c>
    </row>
    <row r="91" spans="1:11">
      <c r="A91" s="44">
        <f t="shared" si="10"/>
        <v>7766</v>
      </c>
      <c r="B91" s="44">
        <f t="shared" si="11"/>
        <v>4100</v>
      </c>
      <c r="C91" s="44">
        <f t="shared" si="12"/>
        <v>2878</v>
      </c>
      <c r="D91" s="44">
        <f t="shared" si="13"/>
        <v>2266</v>
      </c>
      <c r="E91" s="44">
        <f t="shared" si="14"/>
        <v>1900</v>
      </c>
      <c r="F91" s="44">
        <f t="shared" si="15"/>
        <v>1655</v>
      </c>
      <c r="G91" s="44">
        <f t="shared" si="16"/>
        <v>1481</v>
      </c>
      <c r="H91" s="44">
        <f t="shared" si="17"/>
        <v>1350</v>
      </c>
      <c r="I91" s="44">
        <f t="shared" si="18"/>
        <v>1248</v>
      </c>
      <c r="J91" s="44">
        <f t="shared" si="19"/>
        <v>1166</v>
      </c>
      <c r="K91" s="45">
        <v>88000</v>
      </c>
    </row>
    <row r="92" spans="1:11">
      <c r="A92" s="44">
        <f t="shared" si="10"/>
        <v>7855</v>
      </c>
      <c r="B92" s="44">
        <f t="shared" si="11"/>
        <v>4146</v>
      </c>
      <c r="C92" s="44">
        <f t="shared" si="12"/>
        <v>2910</v>
      </c>
      <c r="D92" s="44">
        <f t="shared" si="13"/>
        <v>2292</v>
      </c>
      <c r="E92" s="44">
        <f t="shared" si="14"/>
        <v>1921</v>
      </c>
      <c r="F92" s="44">
        <f t="shared" si="15"/>
        <v>1674</v>
      </c>
      <c r="G92" s="44">
        <f t="shared" si="16"/>
        <v>1498</v>
      </c>
      <c r="H92" s="44">
        <f t="shared" si="17"/>
        <v>1365</v>
      </c>
      <c r="I92" s="44">
        <f t="shared" si="18"/>
        <v>1262</v>
      </c>
      <c r="J92" s="44">
        <f t="shared" si="19"/>
        <v>1180</v>
      </c>
      <c r="K92" s="45">
        <v>89000</v>
      </c>
    </row>
    <row r="93" spans="1:11">
      <c r="A93" s="44">
        <f t="shared" si="10"/>
        <v>7943</v>
      </c>
      <c r="B93" s="44">
        <f t="shared" si="11"/>
        <v>4193</v>
      </c>
      <c r="C93" s="44">
        <f t="shared" si="12"/>
        <v>2943</v>
      </c>
      <c r="D93" s="44">
        <f t="shared" si="13"/>
        <v>2318</v>
      </c>
      <c r="E93" s="44">
        <f t="shared" si="14"/>
        <v>1943</v>
      </c>
      <c r="F93" s="44">
        <f t="shared" si="15"/>
        <v>1693</v>
      </c>
      <c r="G93" s="44">
        <f t="shared" si="16"/>
        <v>1514</v>
      </c>
      <c r="H93" s="44">
        <f t="shared" si="17"/>
        <v>1380</v>
      </c>
      <c r="I93" s="44">
        <f t="shared" si="18"/>
        <v>1276</v>
      </c>
      <c r="J93" s="44">
        <f t="shared" si="19"/>
        <v>1193</v>
      </c>
      <c r="K93" s="45">
        <v>90000</v>
      </c>
    </row>
    <row r="94" spans="1:11">
      <c r="A94" s="44">
        <f t="shared" si="10"/>
        <v>8031</v>
      </c>
      <c r="B94" s="44">
        <f t="shared" si="11"/>
        <v>4240</v>
      </c>
      <c r="C94" s="44">
        <f t="shared" si="12"/>
        <v>2976</v>
      </c>
      <c r="D94" s="44">
        <f t="shared" si="13"/>
        <v>2344</v>
      </c>
      <c r="E94" s="44">
        <f t="shared" si="14"/>
        <v>1965</v>
      </c>
      <c r="F94" s="44">
        <f t="shared" si="15"/>
        <v>1712</v>
      </c>
      <c r="G94" s="44">
        <f t="shared" si="16"/>
        <v>1531</v>
      </c>
      <c r="H94" s="44">
        <f t="shared" si="17"/>
        <v>1396</v>
      </c>
      <c r="I94" s="44">
        <f t="shared" si="18"/>
        <v>1291</v>
      </c>
      <c r="J94" s="44">
        <f t="shared" si="19"/>
        <v>1206</v>
      </c>
      <c r="K94" s="45">
        <v>91000</v>
      </c>
    </row>
    <row r="95" spans="1:11">
      <c r="A95" s="44">
        <f t="shared" si="10"/>
        <v>8119</v>
      </c>
      <c r="B95" s="44">
        <f t="shared" si="11"/>
        <v>4286</v>
      </c>
      <c r="C95" s="44">
        <f t="shared" si="12"/>
        <v>3008</v>
      </c>
      <c r="D95" s="44">
        <f t="shared" si="13"/>
        <v>2369</v>
      </c>
      <c r="E95" s="44">
        <f t="shared" si="14"/>
        <v>1986</v>
      </c>
      <c r="F95" s="44">
        <f t="shared" si="15"/>
        <v>1731</v>
      </c>
      <c r="G95" s="44">
        <f t="shared" si="16"/>
        <v>1548</v>
      </c>
      <c r="H95" s="44">
        <f t="shared" si="17"/>
        <v>1411</v>
      </c>
      <c r="I95" s="44">
        <f t="shared" si="18"/>
        <v>1305</v>
      </c>
      <c r="J95" s="44">
        <f t="shared" si="19"/>
        <v>1219</v>
      </c>
      <c r="K95" s="45">
        <v>92000</v>
      </c>
    </row>
    <row r="96" spans="1:11">
      <c r="A96" s="44">
        <f t="shared" si="10"/>
        <v>8208</v>
      </c>
      <c r="B96" s="44">
        <f t="shared" si="11"/>
        <v>4333</v>
      </c>
      <c r="C96" s="44">
        <f t="shared" si="12"/>
        <v>3041</v>
      </c>
      <c r="D96" s="44">
        <f t="shared" si="13"/>
        <v>2395</v>
      </c>
      <c r="E96" s="44">
        <f t="shared" si="14"/>
        <v>2008</v>
      </c>
      <c r="F96" s="44">
        <f t="shared" si="15"/>
        <v>1749</v>
      </c>
      <c r="G96" s="44">
        <f t="shared" si="16"/>
        <v>1565</v>
      </c>
      <c r="H96" s="44">
        <f t="shared" si="17"/>
        <v>1426</v>
      </c>
      <c r="I96" s="44">
        <f t="shared" si="18"/>
        <v>1319</v>
      </c>
      <c r="J96" s="44">
        <f t="shared" si="19"/>
        <v>1233</v>
      </c>
      <c r="K96" s="45">
        <v>93000</v>
      </c>
    </row>
    <row r="97" spans="1:11">
      <c r="A97" s="44">
        <f t="shared" si="10"/>
        <v>8296</v>
      </c>
      <c r="B97" s="44">
        <f t="shared" si="11"/>
        <v>4379</v>
      </c>
      <c r="C97" s="44">
        <f t="shared" si="12"/>
        <v>3074</v>
      </c>
      <c r="D97" s="44">
        <f t="shared" si="13"/>
        <v>2421</v>
      </c>
      <c r="E97" s="44">
        <f t="shared" si="14"/>
        <v>2029</v>
      </c>
      <c r="F97" s="44">
        <f t="shared" si="15"/>
        <v>1768</v>
      </c>
      <c r="G97" s="44">
        <f t="shared" si="16"/>
        <v>1582</v>
      </c>
      <c r="H97" s="44">
        <f t="shared" si="17"/>
        <v>1442</v>
      </c>
      <c r="I97" s="44">
        <f t="shared" si="18"/>
        <v>1333</v>
      </c>
      <c r="J97" s="44">
        <f t="shared" si="19"/>
        <v>1246</v>
      </c>
      <c r="K97" s="45">
        <v>94000</v>
      </c>
    </row>
    <row r="98" spans="1:11">
      <c r="A98" s="44">
        <f t="shared" si="10"/>
        <v>8384</v>
      </c>
      <c r="B98" s="44">
        <f t="shared" si="11"/>
        <v>4426</v>
      </c>
      <c r="C98" s="44">
        <f t="shared" si="12"/>
        <v>3106</v>
      </c>
      <c r="D98" s="44">
        <f t="shared" si="13"/>
        <v>2447</v>
      </c>
      <c r="E98" s="44">
        <f t="shared" si="14"/>
        <v>2051</v>
      </c>
      <c r="F98" s="44">
        <f t="shared" si="15"/>
        <v>1787</v>
      </c>
      <c r="G98" s="44">
        <f t="shared" si="16"/>
        <v>1599</v>
      </c>
      <c r="H98" s="44">
        <f t="shared" si="17"/>
        <v>1457</v>
      </c>
      <c r="I98" s="44">
        <f t="shared" si="18"/>
        <v>1347</v>
      </c>
      <c r="J98" s="44">
        <f t="shared" si="19"/>
        <v>1259</v>
      </c>
      <c r="K98" s="45">
        <v>95000</v>
      </c>
    </row>
    <row r="99" spans="1:11">
      <c r="A99" s="44">
        <f t="shared" si="10"/>
        <v>8472</v>
      </c>
      <c r="B99" s="44">
        <f t="shared" si="11"/>
        <v>4472</v>
      </c>
      <c r="C99" s="44">
        <f t="shared" si="12"/>
        <v>3139</v>
      </c>
      <c r="D99" s="44">
        <f t="shared" si="13"/>
        <v>2472</v>
      </c>
      <c r="E99" s="44">
        <f t="shared" si="14"/>
        <v>2072</v>
      </c>
      <c r="F99" s="44">
        <f t="shared" si="15"/>
        <v>1806</v>
      </c>
      <c r="G99" s="44">
        <f t="shared" si="16"/>
        <v>1615</v>
      </c>
      <c r="H99" s="44">
        <f t="shared" si="17"/>
        <v>1472</v>
      </c>
      <c r="I99" s="44">
        <f t="shared" si="18"/>
        <v>1361</v>
      </c>
      <c r="J99" s="44">
        <f t="shared" si="19"/>
        <v>1272</v>
      </c>
      <c r="K99" s="45">
        <v>96000</v>
      </c>
    </row>
    <row r="100" spans="1:11">
      <c r="A100" s="44">
        <f t="shared" si="10"/>
        <v>8561</v>
      </c>
      <c r="B100" s="44">
        <f t="shared" si="11"/>
        <v>4519</v>
      </c>
      <c r="C100" s="44">
        <f t="shared" si="12"/>
        <v>3172</v>
      </c>
      <c r="D100" s="44">
        <f t="shared" si="13"/>
        <v>2498</v>
      </c>
      <c r="E100" s="44">
        <f t="shared" si="14"/>
        <v>2094</v>
      </c>
      <c r="F100" s="44">
        <f t="shared" si="15"/>
        <v>1825</v>
      </c>
      <c r="G100" s="44">
        <f t="shared" si="16"/>
        <v>1632</v>
      </c>
      <c r="H100" s="44">
        <f t="shared" si="17"/>
        <v>1488</v>
      </c>
      <c r="I100" s="44">
        <f t="shared" si="18"/>
        <v>1376</v>
      </c>
      <c r="J100" s="44">
        <f t="shared" si="19"/>
        <v>1286</v>
      </c>
      <c r="K100" s="45">
        <v>97000</v>
      </c>
    </row>
    <row r="101" spans="1:11">
      <c r="A101" s="44">
        <f t="shared" si="10"/>
        <v>8649</v>
      </c>
      <c r="B101" s="44">
        <f t="shared" si="11"/>
        <v>4566</v>
      </c>
      <c r="C101" s="44">
        <f t="shared" si="12"/>
        <v>3205</v>
      </c>
      <c r="D101" s="44">
        <f t="shared" si="13"/>
        <v>2524</v>
      </c>
      <c r="E101" s="44">
        <f t="shared" si="14"/>
        <v>2116</v>
      </c>
      <c r="F101" s="44">
        <f t="shared" si="15"/>
        <v>1843</v>
      </c>
      <c r="G101" s="44">
        <f t="shared" si="16"/>
        <v>1649</v>
      </c>
      <c r="H101" s="44">
        <f t="shared" si="17"/>
        <v>1503</v>
      </c>
      <c r="I101" s="44">
        <f t="shared" si="18"/>
        <v>1390</v>
      </c>
      <c r="J101" s="44">
        <f t="shared" si="19"/>
        <v>1299</v>
      </c>
      <c r="K101" s="45">
        <v>98000</v>
      </c>
    </row>
    <row r="102" spans="1:11">
      <c r="A102" s="44">
        <f t="shared" si="10"/>
        <v>8737</v>
      </c>
      <c r="B102" s="44">
        <f t="shared" si="11"/>
        <v>4612</v>
      </c>
      <c r="C102" s="44">
        <f t="shared" si="12"/>
        <v>3237</v>
      </c>
      <c r="D102" s="44">
        <f t="shared" si="13"/>
        <v>2550</v>
      </c>
      <c r="E102" s="44">
        <f t="shared" si="14"/>
        <v>2137</v>
      </c>
      <c r="F102" s="44">
        <f t="shared" si="15"/>
        <v>1862</v>
      </c>
      <c r="G102" s="44">
        <f t="shared" si="16"/>
        <v>1666</v>
      </c>
      <c r="H102" s="44">
        <f t="shared" si="17"/>
        <v>1518</v>
      </c>
      <c r="I102" s="44">
        <f t="shared" si="18"/>
        <v>1404</v>
      </c>
      <c r="J102" s="44">
        <f t="shared" si="19"/>
        <v>1312</v>
      </c>
      <c r="K102" s="45">
        <v>99000</v>
      </c>
    </row>
    <row r="103" spans="1:11">
      <c r="A103" s="44">
        <f t="shared" si="10"/>
        <v>8825</v>
      </c>
      <c r="B103" s="44">
        <f t="shared" si="11"/>
        <v>4659</v>
      </c>
      <c r="C103" s="44">
        <f t="shared" si="12"/>
        <v>3270</v>
      </c>
      <c r="D103" s="44">
        <f t="shared" si="13"/>
        <v>2575</v>
      </c>
      <c r="E103" s="44">
        <f t="shared" si="14"/>
        <v>2159</v>
      </c>
      <c r="F103" s="44">
        <f t="shared" si="15"/>
        <v>1881</v>
      </c>
      <c r="G103" s="44">
        <f t="shared" si="16"/>
        <v>1683</v>
      </c>
      <c r="H103" s="44">
        <f t="shared" si="17"/>
        <v>1534</v>
      </c>
      <c r="I103" s="44">
        <f t="shared" si="18"/>
        <v>1418</v>
      </c>
      <c r="J103" s="44">
        <f t="shared" si="19"/>
        <v>1325</v>
      </c>
      <c r="K103" s="45">
        <v>100000</v>
      </c>
    </row>
  </sheetData>
  <sheetProtection algorithmName="SHA-512" hashValue="xWZotztQnh/n6URjh8YBRijDieASdlIIGswSEzn7Lj7X+AuZFIn3iB3YWpL0mncdlwVsq0ZBDH3SVJsXnByPRQ==" saltValue="JnPQKGpOLjcRNtlW0sxQQg==" spinCount="100000" sheet="1" objects="1" scenarios="1"/>
  <mergeCells count="1">
    <mergeCell ref="A1:K1"/>
  </mergeCells>
  <pageMargins left="0.7" right="0.7" top="0.75" bottom="0.75" header="0.3" footer="0.3"/>
  <pageSetup paperSize="9" scale="77" orientation="portrait" r:id="rId1"/>
  <rowBreaks count="1" manualBreakCount="1">
    <brk id="6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K253"/>
  <sheetViews>
    <sheetView zoomScaleNormal="100" workbookViewId="0">
      <selection sqref="A1:K1"/>
    </sheetView>
  </sheetViews>
  <sheetFormatPr defaultRowHeight="15"/>
  <cols>
    <col min="1" max="2" width="10.5703125" customWidth="1"/>
    <col min="3" max="10" width="9.5703125" customWidth="1"/>
    <col min="11" max="11" width="15.42578125" style="1" customWidth="1"/>
  </cols>
  <sheetData>
    <row r="1" spans="1:11" ht="15.75">
      <c r="A1" s="209" t="s">
        <v>99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11">
      <c r="A2" s="40">
        <v>7.8E-2</v>
      </c>
      <c r="B2" s="40">
        <v>7.8E-2</v>
      </c>
      <c r="C2" s="40">
        <v>7.8E-2</v>
      </c>
      <c r="D2" s="40">
        <v>7.8E-2</v>
      </c>
      <c r="E2" s="40">
        <v>7.8E-2</v>
      </c>
      <c r="F2" s="40">
        <v>7.8E-2</v>
      </c>
      <c r="G2" s="40">
        <v>7.8E-2</v>
      </c>
      <c r="H2" s="40">
        <v>7.8E-2</v>
      </c>
      <c r="I2" s="40">
        <v>7.8E-2</v>
      </c>
      <c r="J2" s="40">
        <v>7.8E-2</v>
      </c>
      <c r="K2" s="41" t="s">
        <v>47</v>
      </c>
    </row>
    <row r="3" spans="1:11">
      <c r="A3" s="41">
        <v>1</v>
      </c>
      <c r="B3" s="41">
        <v>2</v>
      </c>
      <c r="C3" s="41">
        <v>3</v>
      </c>
      <c r="D3" s="41">
        <v>4</v>
      </c>
      <c r="E3" s="41">
        <v>5</v>
      </c>
      <c r="F3" s="41">
        <v>6</v>
      </c>
      <c r="G3" s="41">
        <v>7</v>
      </c>
      <c r="H3" s="41">
        <v>8</v>
      </c>
      <c r="I3" s="41">
        <v>9</v>
      </c>
      <c r="J3" s="41">
        <v>10</v>
      </c>
      <c r="K3" s="41" t="s">
        <v>48</v>
      </c>
    </row>
    <row r="4" spans="1:11">
      <c r="A4" s="44">
        <f>ROUNDUP((((K4+(K4*$A$2*$A$3))/($A$3*12))*1.02),0)</f>
        <v>92</v>
      </c>
      <c r="B4" s="44">
        <f>ROUNDUP((((K4+(K4*$B$2*$B$3))/($B$3*12))*1.02),0)</f>
        <v>50</v>
      </c>
      <c r="C4" s="44">
        <f>ROUNDUP((((K4+(K4*$C$2*$C$3))/($C$3*12))*1.02),0)</f>
        <v>35</v>
      </c>
      <c r="D4" s="44">
        <f>ROUNDUP((((K4+(K4*$D$2*$D$3))/($D$3*12))*1.02),0)</f>
        <v>28</v>
      </c>
      <c r="E4" s="44">
        <f>ROUNDUP((((K4+(K4*$E$2*$E$3))/($E$3*12))*1.02),0)</f>
        <v>24</v>
      </c>
      <c r="F4" s="44">
        <f>ROUNDUP((((K4+(K4*$F$2*$F$3))/($F$3*12))*1.02),0)</f>
        <v>21</v>
      </c>
      <c r="G4" s="44">
        <f>ROUNDUP((((K4+(K4*$G$2*$G$3))/($G$3*12))*1.02),0)</f>
        <v>19</v>
      </c>
      <c r="H4" s="44">
        <f>ROUNDUP((((K4+(K4*$H$2*$H$3))/($H$3*12))*1.02),0)</f>
        <v>18</v>
      </c>
      <c r="I4" s="44">
        <f>ROUNDUP((((K4+(K4*$I$2*$I$3))/($I$3*12))*1.02),0)</f>
        <v>17</v>
      </c>
      <c r="J4" s="44">
        <f>ROUNDUP((((K4+(K4*$J$2*$J$3))/($J$3*12))*1.02),0)</f>
        <v>16</v>
      </c>
      <c r="K4" s="45">
        <v>1000</v>
      </c>
    </row>
    <row r="5" spans="1:11">
      <c r="A5" s="44">
        <f t="shared" ref="A5:A68" si="0">ROUNDUP((((K5+(K5*$A$2*$A$3))/($A$3*12))*1.02),0)</f>
        <v>184</v>
      </c>
      <c r="B5" s="44">
        <f t="shared" ref="B5:B68" si="1">ROUNDUP((((K5+(K5*$B$2*$B$3))/($B$3*12))*1.02),0)</f>
        <v>99</v>
      </c>
      <c r="C5" s="44">
        <f t="shared" ref="C5:C68" si="2">ROUNDUP((((K5+(K5*$C$2*$C$3))/($C$3*12))*1.02),0)</f>
        <v>70</v>
      </c>
      <c r="D5" s="44">
        <f t="shared" ref="D5:D68" si="3">ROUNDUP((((K5+(K5*$D$2*$D$3))/($D$3*12))*1.02),0)</f>
        <v>56</v>
      </c>
      <c r="E5" s="44">
        <f t="shared" ref="E5:E68" si="4">ROUNDUP((((K5+(K5*$E$2*$E$3))/($E$3*12))*1.02),0)</f>
        <v>48</v>
      </c>
      <c r="F5" s="44">
        <f t="shared" ref="F5:F68" si="5">ROUNDUP((((K5+(K5*$F$2*$F$3))/($F$3*12))*1.02),0)</f>
        <v>42</v>
      </c>
      <c r="G5" s="44">
        <f t="shared" ref="G5:G68" si="6">ROUNDUP((((K5+(K5*$G$2*$G$3))/($G$3*12))*1.02),0)</f>
        <v>38</v>
      </c>
      <c r="H5" s="44">
        <f t="shared" ref="H5:H68" si="7">ROUNDUP((((K5+(K5*$H$2*$H$3))/($H$3*12))*1.02),0)</f>
        <v>35</v>
      </c>
      <c r="I5" s="44">
        <f t="shared" ref="I5:I68" si="8">ROUNDUP((((K5+(K5*$I$2*$I$3))/($I$3*12))*1.02),0)</f>
        <v>33</v>
      </c>
      <c r="J5" s="44">
        <f t="shared" ref="J5:J68" si="9">ROUNDUP((((K5+(K5*$J$2*$J$3))/($J$3*12))*1.02),0)</f>
        <v>31</v>
      </c>
      <c r="K5" s="45">
        <v>2000</v>
      </c>
    </row>
    <row r="6" spans="1:11">
      <c r="A6" s="44">
        <f t="shared" si="0"/>
        <v>275</v>
      </c>
      <c r="B6" s="44">
        <f t="shared" si="1"/>
        <v>148</v>
      </c>
      <c r="C6" s="44">
        <f t="shared" si="2"/>
        <v>105</v>
      </c>
      <c r="D6" s="44">
        <f t="shared" si="3"/>
        <v>84</v>
      </c>
      <c r="E6" s="44">
        <f t="shared" si="4"/>
        <v>71</v>
      </c>
      <c r="F6" s="44">
        <f t="shared" si="5"/>
        <v>63</v>
      </c>
      <c r="G6" s="44">
        <f t="shared" si="6"/>
        <v>57</v>
      </c>
      <c r="H6" s="44">
        <f t="shared" si="7"/>
        <v>52</v>
      </c>
      <c r="I6" s="44">
        <f t="shared" si="8"/>
        <v>49</v>
      </c>
      <c r="J6" s="44">
        <f t="shared" si="9"/>
        <v>46</v>
      </c>
      <c r="K6" s="45">
        <v>3000</v>
      </c>
    </row>
    <row r="7" spans="1:11">
      <c r="A7" s="44">
        <f t="shared" si="0"/>
        <v>367</v>
      </c>
      <c r="B7" s="44">
        <f t="shared" si="1"/>
        <v>197</v>
      </c>
      <c r="C7" s="44">
        <f t="shared" si="2"/>
        <v>140</v>
      </c>
      <c r="D7" s="44">
        <f t="shared" si="3"/>
        <v>112</v>
      </c>
      <c r="E7" s="44">
        <f t="shared" si="4"/>
        <v>95</v>
      </c>
      <c r="F7" s="44">
        <f t="shared" si="5"/>
        <v>84</v>
      </c>
      <c r="G7" s="44">
        <f t="shared" si="6"/>
        <v>76</v>
      </c>
      <c r="H7" s="44">
        <f t="shared" si="7"/>
        <v>70</v>
      </c>
      <c r="I7" s="44">
        <f t="shared" si="8"/>
        <v>65</v>
      </c>
      <c r="J7" s="44">
        <f t="shared" si="9"/>
        <v>61</v>
      </c>
      <c r="K7" s="45">
        <v>4000</v>
      </c>
    </row>
    <row r="8" spans="1:11">
      <c r="A8" s="44">
        <f t="shared" si="0"/>
        <v>459</v>
      </c>
      <c r="B8" s="44">
        <f t="shared" si="1"/>
        <v>246</v>
      </c>
      <c r="C8" s="44">
        <f t="shared" si="2"/>
        <v>175</v>
      </c>
      <c r="D8" s="44">
        <f t="shared" si="3"/>
        <v>140</v>
      </c>
      <c r="E8" s="44">
        <f t="shared" si="4"/>
        <v>119</v>
      </c>
      <c r="F8" s="44">
        <f t="shared" si="5"/>
        <v>104</v>
      </c>
      <c r="G8" s="44">
        <f t="shared" si="6"/>
        <v>94</v>
      </c>
      <c r="H8" s="44">
        <f t="shared" si="7"/>
        <v>87</v>
      </c>
      <c r="I8" s="44">
        <f t="shared" si="8"/>
        <v>81</v>
      </c>
      <c r="J8" s="44">
        <f t="shared" si="9"/>
        <v>76</v>
      </c>
      <c r="K8" s="45">
        <v>5000</v>
      </c>
    </row>
    <row r="9" spans="1:11">
      <c r="A9" s="44">
        <f t="shared" si="0"/>
        <v>550</v>
      </c>
      <c r="B9" s="44">
        <f t="shared" si="1"/>
        <v>295</v>
      </c>
      <c r="C9" s="44">
        <f t="shared" si="2"/>
        <v>210</v>
      </c>
      <c r="D9" s="44">
        <f t="shared" si="3"/>
        <v>168</v>
      </c>
      <c r="E9" s="44">
        <f t="shared" si="4"/>
        <v>142</v>
      </c>
      <c r="F9" s="44">
        <f t="shared" si="5"/>
        <v>125</v>
      </c>
      <c r="G9" s="44">
        <f t="shared" si="6"/>
        <v>113</v>
      </c>
      <c r="H9" s="44">
        <f t="shared" si="7"/>
        <v>104</v>
      </c>
      <c r="I9" s="44">
        <f t="shared" si="8"/>
        <v>97</v>
      </c>
      <c r="J9" s="44">
        <f t="shared" si="9"/>
        <v>91</v>
      </c>
      <c r="K9" s="45">
        <v>6000</v>
      </c>
    </row>
    <row r="10" spans="1:11">
      <c r="A10" s="44">
        <f t="shared" si="0"/>
        <v>642</v>
      </c>
      <c r="B10" s="44">
        <f t="shared" si="1"/>
        <v>344</v>
      </c>
      <c r="C10" s="44">
        <f t="shared" si="2"/>
        <v>245</v>
      </c>
      <c r="D10" s="44">
        <f t="shared" si="3"/>
        <v>196</v>
      </c>
      <c r="E10" s="44">
        <f t="shared" si="4"/>
        <v>166</v>
      </c>
      <c r="F10" s="44">
        <f t="shared" si="5"/>
        <v>146</v>
      </c>
      <c r="G10" s="44">
        <f t="shared" si="6"/>
        <v>132</v>
      </c>
      <c r="H10" s="44">
        <f t="shared" si="7"/>
        <v>121</v>
      </c>
      <c r="I10" s="44">
        <f t="shared" si="8"/>
        <v>113</v>
      </c>
      <c r="J10" s="44">
        <f t="shared" si="9"/>
        <v>106</v>
      </c>
      <c r="K10" s="45">
        <v>7000</v>
      </c>
    </row>
    <row r="11" spans="1:11">
      <c r="A11" s="44">
        <f t="shared" si="0"/>
        <v>734</v>
      </c>
      <c r="B11" s="44">
        <f t="shared" si="1"/>
        <v>394</v>
      </c>
      <c r="C11" s="44">
        <f t="shared" si="2"/>
        <v>280</v>
      </c>
      <c r="D11" s="44">
        <f t="shared" si="3"/>
        <v>224</v>
      </c>
      <c r="E11" s="44">
        <f t="shared" si="4"/>
        <v>190</v>
      </c>
      <c r="F11" s="44">
        <f t="shared" si="5"/>
        <v>167</v>
      </c>
      <c r="G11" s="44">
        <f t="shared" si="6"/>
        <v>151</v>
      </c>
      <c r="H11" s="44">
        <f t="shared" si="7"/>
        <v>139</v>
      </c>
      <c r="I11" s="44">
        <f t="shared" si="8"/>
        <v>129</v>
      </c>
      <c r="J11" s="44">
        <f t="shared" si="9"/>
        <v>122</v>
      </c>
      <c r="K11" s="45">
        <v>8000</v>
      </c>
    </row>
    <row r="12" spans="1:11">
      <c r="A12" s="44">
        <f t="shared" si="0"/>
        <v>825</v>
      </c>
      <c r="B12" s="44">
        <f t="shared" si="1"/>
        <v>443</v>
      </c>
      <c r="C12" s="44">
        <f t="shared" si="2"/>
        <v>315</v>
      </c>
      <c r="D12" s="44">
        <f t="shared" si="3"/>
        <v>251</v>
      </c>
      <c r="E12" s="44">
        <f t="shared" si="4"/>
        <v>213</v>
      </c>
      <c r="F12" s="44">
        <f t="shared" si="5"/>
        <v>188</v>
      </c>
      <c r="G12" s="44">
        <f t="shared" si="6"/>
        <v>169</v>
      </c>
      <c r="H12" s="44">
        <f t="shared" si="7"/>
        <v>156</v>
      </c>
      <c r="I12" s="44">
        <f t="shared" si="8"/>
        <v>145</v>
      </c>
      <c r="J12" s="44">
        <f t="shared" si="9"/>
        <v>137</v>
      </c>
      <c r="K12" s="45">
        <v>9000</v>
      </c>
    </row>
    <row r="13" spans="1:11">
      <c r="A13" s="44">
        <f t="shared" si="0"/>
        <v>917</v>
      </c>
      <c r="B13" s="44">
        <f t="shared" si="1"/>
        <v>492</v>
      </c>
      <c r="C13" s="44">
        <f t="shared" si="2"/>
        <v>350</v>
      </c>
      <c r="D13" s="44">
        <f t="shared" si="3"/>
        <v>279</v>
      </c>
      <c r="E13" s="44">
        <f t="shared" si="4"/>
        <v>237</v>
      </c>
      <c r="F13" s="44">
        <f t="shared" si="5"/>
        <v>208</v>
      </c>
      <c r="G13" s="44">
        <f t="shared" si="6"/>
        <v>188</v>
      </c>
      <c r="H13" s="44">
        <f t="shared" si="7"/>
        <v>173</v>
      </c>
      <c r="I13" s="44">
        <f t="shared" si="8"/>
        <v>161</v>
      </c>
      <c r="J13" s="44">
        <f t="shared" si="9"/>
        <v>152</v>
      </c>
      <c r="K13" s="45">
        <v>10000</v>
      </c>
    </row>
    <row r="14" spans="1:11">
      <c r="A14" s="44">
        <f t="shared" si="0"/>
        <v>1008</v>
      </c>
      <c r="B14" s="44">
        <f t="shared" si="1"/>
        <v>541</v>
      </c>
      <c r="C14" s="44">
        <f t="shared" si="2"/>
        <v>385</v>
      </c>
      <c r="D14" s="44">
        <f t="shared" si="3"/>
        <v>307</v>
      </c>
      <c r="E14" s="44">
        <f t="shared" si="4"/>
        <v>260</v>
      </c>
      <c r="F14" s="44">
        <f t="shared" si="5"/>
        <v>229</v>
      </c>
      <c r="G14" s="44">
        <f t="shared" si="6"/>
        <v>207</v>
      </c>
      <c r="H14" s="44">
        <f t="shared" si="7"/>
        <v>190</v>
      </c>
      <c r="I14" s="44">
        <f t="shared" si="8"/>
        <v>177</v>
      </c>
      <c r="J14" s="44">
        <f t="shared" si="9"/>
        <v>167</v>
      </c>
      <c r="K14" s="45">
        <v>11000</v>
      </c>
    </row>
    <row r="15" spans="1:11">
      <c r="A15" s="44">
        <f t="shared" si="0"/>
        <v>1100</v>
      </c>
      <c r="B15" s="44">
        <f t="shared" si="1"/>
        <v>590</v>
      </c>
      <c r="C15" s="44">
        <f t="shared" si="2"/>
        <v>420</v>
      </c>
      <c r="D15" s="44">
        <f t="shared" si="3"/>
        <v>335</v>
      </c>
      <c r="E15" s="44">
        <f t="shared" si="4"/>
        <v>284</v>
      </c>
      <c r="F15" s="44">
        <f t="shared" si="5"/>
        <v>250</v>
      </c>
      <c r="G15" s="44">
        <f t="shared" si="6"/>
        <v>226</v>
      </c>
      <c r="H15" s="44">
        <f t="shared" si="7"/>
        <v>208</v>
      </c>
      <c r="I15" s="44">
        <f t="shared" si="8"/>
        <v>193</v>
      </c>
      <c r="J15" s="44">
        <f t="shared" si="9"/>
        <v>182</v>
      </c>
      <c r="K15" s="45">
        <v>12000</v>
      </c>
    </row>
    <row r="16" spans="1:11">
      <c r="A16" s="44">
        <f t="shared" si="0"/>
        <v>1192</v>
      </c>
      <c r="B16" s="44">
        <f t="shared" si="1"/>
        <v>639</v>
      </c>
      <c r="C16" s="44">
        <f t="shared" si="2"/>
        <v>455</v>
      </c>
      <c r="D16" s="44">
        <f t="shared" si="3"/>
        <v>363</v>
      </c>
      <c r="E16" s="44">
        <f t="shared" si="4"/>
        <v>308</v>
      </c>
      <c r="F16" s="44">
        <f t="shared" si="5"/>
        <v>271</v>
      </c>
      <c r="G16" s="44">
        <f t="shared" si="6"/>
        <v>245</v>
      </c>
      <c r="H16" s="44">
        <f t="shared" si="7"/>
        <v>225</v>
      </c>
      <c r="I16" s="44">
        <f t="shared" si="8"/>
        <v>209</v>
      </c>
      <c r="J16" s="44">
        <f t="shared" si="9"/>
        <v>197</v>
      </c>
      <c r="K16" s="45">
        <v>13000</v>
      </c>
    </row>
    <row r="17" spans="1:11">
      <c r="A17" s="44">
        <f t="shared" si="0"/>
        <v>1283</v>
      </c>
      <c r="B17" s="44">
        <f t="shared" si="1"/>
        <v>688</v>
      </c>
      <c r="C17" s="44">
        <f t="shared" si="2"/>
        <v>490</v>
      </c>
      <c r="D17" s="44">
        <f t="shared" si="3"/>
        <v>391</v>
      </c>
      <c r="E17" s="44">
        <f t="shared" si="4"/>
        <v>331</v>
      </c>
      <c r="F17" s="44">
        <f t="shared" si="5"/>
        <v>292</v>
      </c>
      <c r="G17" s="44">
        <f t="shared" si="6"/>
        <v>263</v>
      </c>
      <c r="H17" s="44">
        <f t="shared" si="7"/>
        <v>242</v>
      </c>
      <c r="I17" s="44">
        <f t="shared" si="8"/>
        <v>226</v>
      </c>
      <c r="J17" s="44">
        <f t="shared" si="9"/>
        <v>212</v>
      </c>
      <c r="K17" s="45">
        <v>14000</v>
      </c>
    </row>
    <row r="18" spans="1:11">
      <c r="A18" s="44">
        <f t="shared" si="0"/>
        <v>1375</v>
      </c>
      <c r="B18" s="44">
        <f t="shared" si="1"/>
        <v>737</v>
      </c>
      <c r="C18" s="44">
        <f t="shared" si="2"/>
        <v>525</v>
      </c>
      <c r="D18" s="44">
        <f t="shared" si="3"/>
        <v>419</v>
      </c>
      <c r="E18" s="44">
        <f t="shared" si="4"/>
        <v>355</v>
      </c>
      <c r="F18" s="44">
        <f t="shared" si="5"/>
        <v>312</v>
      </c>
      <c r="G18" s="44">
        <f t="shared" si="6"/>
        <v>282</v>
      </c>
      <c r="H18" s="44">
        <f t="shared" si="7"/>
        <v>259</v>
      </c>
      <c r="I18" s="44">
        <f t="shared" si="8"/>
        <v>242</v>
      </c>
      <c r="J18" s="44">
        <f t="shared" si="9"/>
        <v>227</v>
      </c>
      <c r="K18" s="45">
        <v>15000</v>
      </c>
    </row>
    <row r="19" spans="1:11">
      <c r="A19" s="44">
        <f t="shared" si="0"/>
        <v>1467</v>
      </c>
      <c r="B19" s="44">
        <f t="shared" si="1"/>
        <v>787</v>
      </c>
      <c r="C19" s="44">
        <f t="shared" si="2"/>
        <v>560</v>
      </c>
      <c r="D19" s="44">
        <f t="shared" si="3"/>
        <v>447</v>
      </c>
      <c r="E19" s="44">
        <f t="shared" si="4"/>
        <v>379</v>
      </c>
      <c r="F19" s="44">
        <f t="shared" si="5"/>
        <v>333</v>
      </c>
      <c r="G19" s="44">
        <f t="shared" si="6"/>
        <v>301</v>
      </c>
      <c r="H19" s="44">
        <f t="shared" si="7"/>
        <v>277</v>
      </c>
      <c r="I19" s="44">
        <f t="shared" si="8"/>
        <v>258</v>
      </c>
      <c r="J19" s="44">
        <f t="shared" si="9"/>
        <v>243</v>
      </c>
      <c r="K19" s="45">
        <v>16000</v>
      </c>
    </row>
    <row r="20" spans="1:11">
      <c r="A20" s="44">
        <f t="shared" si="0"/>
        <v>1558</v>
      </c>
      <c r="B20" s="44">
        <f t="shared" si="1"/>
        <v>836</v>
      </c>
      <c r="C20" s="44">
        <f t="shared" si="2"/>
        <v>595</v>
      </c>
      <c r="D20" s="44">
        <f t="shared" si="3"/>
        <v>474</v>
      </c>
      <c r="E20" s="44">
        <f t="shared" si="4"/>
        <v>402</v>
      </c>
      <c r="F20" s="44">
        <f t="shared" si="5"/>
        <v>354</v>
      </c>
      <c r="G20" s="44">
        <f t="shared" si="6"/>
        <v>320</v>
      </c>
      <c r="H20" s="44">
        <f t="shared" si="7"/>
        <v>294</v>
      </c>
      <c r="I20" s="44">
        <f t="shared" si="8"/>
        <v>274</v>
      </c>
      <c r="J20" s="44">
        <f t="shared" si="9"/>
        <v>258</v>
      </c>
      <c r="K20" s="45">
        <v>17000</v>
      </c>
    </row>
    <row r="21" spans="1:11">
      <c r="A21" s="44">
        <f t="shared" si="0"/>
        <v>1650</v>
      </c>
      <c r="B21" s="44">
        <f t="shared" si="1"/>
        <v>885</v>
      </c>
      <c r="C21" s="44">
        <f t="shared" si="2"/>
        <v>630</v>
      </c>
      <c r="D21" s="44">
        <f t="shared" si="3"/>
        <v>502</v>
      </c>
      <c r="E21" s="44">
        <f t="shared" si="4"/>
        <v>426</v>
      </c>
      <c r="F21" s="44">
        <f t="shared" si="5"/>
        <v>375</v>
      </c>
      <c r="G21" s="44">
        <f t="shared" si="6"/>
        <v>338</v>
      </c>
      <c r="H21" s="44">
        <f t="shared" si="7"/>
        <v>311</v>
      </c>
      <c r="I21" s="44">
        <f t="shared" si="8"/>
        <v>290</v>
      </c>
      <c r="J21" s="44">
        <f t="shared" si="9"/>
        <v>273</v>
      </c>
      <c r="K21" s="45">
        <v>18000</v>
      </c>
    </row>
    <row r="22" spans="1:11">
      <c r="A22" s="44">
        <f t="shared" si="0"/>
        <v>1741</v>
      </c>
      <c r="B22" s="44">
        <f t="shared" si="1"/>
        <v>934</v>
      </c>
      <c r="C22" s="44">
        <f t="shared" si="2"/>
        <v>665</v>
      </c>
      <c r="D22" s="44">
        <f t="shared" si="3"/>
        <v>530</v>
      </c>
      <c r="E22" s="44">
        <f t="shared" si="4"/>
        <v>449</v>
      </c>
      <c r="F22" s="44">
        <f t="shared" si="5"/>
        <v>396</v>
      </c>
      <c r="G22" s="44">
        <f t="shared" si="6"/>
        <v>357</v>
      </c>
      <c r="H22" s="44">
        <f t="shared" si="7"/>
        <v>328</v>
      </c>
      <c r="I22" s="44">
        <f t="shared" si="8"/>
        <v>306</v>
      </c>
      <c r="J22" s="44">
        <f t="shared" si="9"/>
        <v>288</v>
      </c>
      <c r="K22" s="45">
        <v>19000</v>
      </c>
    </row>
    <row r="23" spans="1:11">
      <c r="A23" s="44">
        <f t="shared" si="0"/>
        <v>1833</v>
      </c>
      <c r="B23" s="44">
        <f t="shared" si="1"/>
        <v>983</v>
      </c>
      <c r="C23" s="44">
        <f t="shared" si="2"/>
        <v>700</v>
      </c>
      <c r="D23" s="44">
        <f t="shared" si="3"/>
        <v>558</v>
      </c>
      <c r="E23" s="44">
        <f t="shared" si="4"/>
        <v>473</v>
      </c>
      <c r="F23" s="44">
        <f t="shared" si="5"/>
        <v>416</v>
      </c>
      <c r="G23" s="44">
        <f t="shared" si="6"/>
        <v>376</v>
      </c>
      <c r="H23" s="44">
        <f t="shared" si="7"/>
        <v>346</v>
      </c>
      <c r="I23" s="44">
        <f t="shared" si="8"/>
        <v>322</v>
      </c>
      <c r="J23" s="44">
        <f t="shared" si="9"/>
        <v>303</v>
      </c>
      <c r="K23" s="45">
        <v>20000</v>
      </c>
    </row>
    <row r="24" spans="1:11">
      <c r="A24" s="44">
        <f t="shared" si="0"/>
        <v>1925</v>
      </c>
      <c r="B24" s="44">
        <f t="shared" si="1"/>
        <v>1032</v>
      </c>
      <c r="C24" s="44">
        <f t="shared" si="2"/>
        <v>735</v>
      </c>
      <c r="D24" s="44">
        <f t="shared" si="3"/>
        <v>586</v>
      </c>
      <c r="E24" s="44">
        <f t="shared" si="4"/>
        <v>497</v>
      </c>
      <c r="F24" s="44">
        <f t="shared" si="5"/>
        <v>437</v>
      </c>
      <c r="G24" s="44">
        <f t="shared" si="6"/>
        <v>395</v>
      </c>
      <c r="H24" s="44">
        <f t="shared" si="7"/>
        <v>363</v>
      </c>
      <c r="I24" s="44">
        <f t="shared" si="8"/>
        <v>338</v>
      </c>
      <c r="J24" s="44">
        <f t="shared" si="9"/>
        <v>318</v>
      </c>
      <c r="K24" s="45">
        <v>21000</v>
      </c>
    </row>
    <row r="25" spans="1:11">
      <c r="A25" s="44">
        <f t="shared" si="0"/>
        <v>2016</v>
      </c>
      <c r="B25" s="44">
        <f t="shared" si="1"/>
        <v>1081</v>
      </c>
      <c r="C25" s="44">
        <f t="shared" si="2"/>
        <v>770</v>
      </c>
      <c r="D25" s="44">
        <f t="shared" si="3"/>
        <v>614</v>
      </c>
      <c r="E25" s="44">
        <f t="shared" si="4"/>
        <v>520</v>
      </c>
      <c r="F25" s="44">
        <f t="shared" si="5"/>
        <v>458</v>
      </c>
      <c r="G25" s="44">
        <f t="shared" si="6"/>
        <v>414</v>
      </c>
      <c r="H25" s="44">
        <f t="shared" si="7"/>
        <v>380</v>
      </c>
      <c r="I25" s="44">
        <f t="shared" si="8"/>
        <v>354</v>
      </c>
      <c r="J25" s="44">
        <f t="shared" si="9"/>
        <v>333</v>
      </c>
      <c r="K25" s="45">
        <v>22000</v>
      </c>
    </row>
    <row r="26" spans="1:11">
      <c r="A26" s="44">
        <f t="shared" si="0"/>
        <v>2108</v>
      </c>
      <c r="B26" s="44">
        <f t="shared" si="1"/>
        <v>1130</v>
      </c>
      <c r="C26" s="44">
        <f t="shared" si="2"/>
        <v>805</v>
      </c>
      <c r="D26" s="44">
        <f t="shared" si="3"/>
        <v>642</v>
      </c>
      <c r="E26" s="44">
        <f t="shared" si="4"/>
        <v>544</v>
      </c>
      <c r="F26" s="44">
        <f t="shared" si="5"/>
        <v>479</v>
      </c>
      <c r="G26" s="44">
        <f t="shared" si="6"/>
        <v>432</v>
      </c>
      <c r="H26" s="44">
        <f t="shared" si="7"/>
        <v>397</v>
      </c>
      <c r="I26" s="44">
        <f t="shared" si="8"/>
        <v>370</v>
      </c>
      <c r="J26" s="44">
        <f t="shared" si="9"/>
        <v>348</v>
      </c>
      <c r="K26" s="45">
        <v>23000</v>
      </c>
    </row>
    <row r="27" spans="1:11">
      <c r="A27" s="44">
        <f t="shared" si="0"/>
        <v>2200</v>
      </c>
      <c r="B27" s="44">
        <f t="shared" si="1"/>
        <v>1180</v>
      </c>
      <c r="C27" s="44">
        <f t="shared" si="2"/>
        <v>840</v>
      </c>
      <c r="D27" s="44">
        <f t="shared" si="3"/>
        <v>670</v>
      </c>
      <c r="E27" s="44">
        <f t="shared" si="4"/>
        <v>568</v>
      </c>
      <c r="F27" s="44">
        <f t="shared" si="5"/>
        <v>500</v>
      </c>
      <c r="G27" s="44">
        <f t="shared" si="6"/>
        <v>451</v>
      </c>
      <c r="H27" s="44">
        <f t="shared" si="7"/>
        <v>415</v>
      </c>
      <c r="I27" s="44">
        <f t="shared" si="8"/>
        <v>386</v>
      </c>
      <c r="J27" s="44">
        <f t="shared" si="9"/>
        <v>364</v>
      </c>
      <c r="K27" s="45">
        <v>24000</v>
      </c>
    </row>
    <row r="28" spans="1:11">
      <c r="A28" s="44">
        <f t="shared" si="0"/>
        <v>2291</v>
      </c>
      <c r="B28" s="44">
        <f t="shared" si="1"/>
        <v>1229</v>
      </c>
      <c r="C28" s="44">
        <f t="shared" si="2"/>
        <v>875</v>
      </c>
      <c r="D28" s="44">
        <f t="shared" si="3"/>
        <v>697</v>
      </c>
      <c r="E28" s="44">
        <f t="shared" si="4"/>
        <v>591</v>
      </c>
      <c r="F28" s="44">
        <f t="shared" si="5"/>
        <v>520</v>
      </c>
      <c r="G28" s="44">
        <f t="shared" si="6"/>
        <v>470</v>
      </c>
      <c r="H28" s="44">
        <f t="shared" si="7"/>
        <v>432</v>
      </c>
      <c r="I28" s="44">
        <f t="shared" si="8"/>
        <v>402</v>
      </c>
      <c r="J28" s="44">
        <f t="shared" si="9"/>
        <v>379</v>
      </c>
      <c r="K28" s="45">
        <v>25000</v>
      </c>
    </row>
    <row r="29" spans="1:11">
      <c r="A29" s="44">
        <f t="shared" si="0"/>
        <v>2383</v>
      </c>
      <c r="B29" s="44">
        <f t="shared" si="1"/>
        <v>1278</v>
      </c>
      <c r="C29" s="44">
        <f t="shared" si="2"/>
        <v>910</v>
      </c>
      <c r="D29" s="44">
        <f t="shared" si="3"/>
        <v>725</v>
      </c>
      <c r="E29" s="44">
        <f t="shared" si="4"/>
        <v>615</v>
      </c>
      <c r="F29" s="44">
        <f t="shared" si="5"/>
        <v>541</v>
      </c>
      <c r="G29" s="44">
        <f t="shared" si="6"/>
        <v>489</v>
      </c>
      <c r="H29" s="44">
        <f t="shared" si="7"/>
        <v>449</v>
      </c>
      <c r="I29" s="44">
        <f t="shared" si="8"/>
        <v>418</v>
      </c>
      <c r="J29" s="44">
        <f t="shared" si="9"/>
        <v>394</v>
      </c>
      <c r="K29" s="45">
        <v>26000</v>
      </c>
    </row>
    <row r="30" spans="1:11">
      <c r="A30" s="44">
        <f t="shared" si="0"/>
        <v>2475</v>
      </c>
      <c r="B30" s="44">
        <f t="shared" si="1"/>
        <v>1327</v>
      </c>
      <c r="C30" s="44">
        <f t="shared" si="2"/>
        <v>945</v>
      </c>
      <c r="D30" s="44">
        <f t="shared" si="3"/>
        <v>753</v>
      </c>
      <c r="E30" s="44">
        <f t="shared" si="4"/>
        <v>639</v>
      </c>
      <c r="F30" s="44">
        <f t="shared" si="5"/>
        <v>562</v>
      </c>
      <c r="G30" s="44">
        <f t="shared" si="6"/>
        <v>507</v>
      </c>
      <c r="H30" s="44">
        <f t="shared" si="7"/>
        <v>466</v>
      </c>
      <c r="I30" s="44">
        <f t="shared" si="8"/>
        <v>435</v>
      </c>
      <c r="J30" s="44">
        <f t="shared" si="9"/>
        <v>409</v>
      </c>
      <c r="K30" s="45">
        <v>27000</v>
      </c>
    </row>
    <row r="31" spans="1:11">
      <c r="A31" s="44">
        <f t="shared" si="0"/>
        <v>2566</v>
      </c>
      <c r="B31" s="44">
        <f t="shared" si="1"/>
        <v>1376</v>
      </c>
      <c r="C31" s="44">
        <f t="shared" si="2"/>
        <v>979</v>
      </c>
      <c r="D31" s="44">
        <f t="shared" si="3"/>
        <v>781</v>
      </c>
      <c r="E31" s="44">
        <f t="shared" si="4"/>
        <v>662</v>
      </c>
      <c r="F31" s="44">
        <f t="shared" si="5"/>
        <v>583</v>
      </c>
      <c r="G31" s="44">
        <f t="shared" si="6"/>
        <v>526</v>
      </c>
      <c r="H31" s="44">
        <f t="shared" si="7"/>
        <v>484</v>
      </c>
      <c r="I31" s="44">
        <f t="shared" si="8"/>
        <v>451</v>
      </c>
      <c r="J31" s="44">
        <f t="shared" si="9"/>
        <v>424</v>
      </c>
      <c r="K31" s="45">
        <v>28000</v>
      </c>
    </row>
    <row r="32" spans="1:11">
      <c r="A32" s="44">
        <f t="shared" si="0"/>
        <v>2658</v>
      </c>
      <c r="B32" s="44">
        <f t="shared" si="1"/>
        <v>1425</v>
      </c>
      <c r="C32" s="44">
        <f t="shared" si="2"/>
        <v>1014</v>
      </c>
      <c r="D32" s="44">
        <f t="shared" si="3"/>
        <v>809</v>
      </c>
      <c r="E32" s="44">
        <f t="shared" si="4"/>
        <v>686</v>
      </c>
      <c r="F32" s="44">
        <f t="shared" si="5"/>
        <v>604</v>
      </c>
      <c r="G32" s="44">
        <f t="shared" si="6"/>
        <v>545</v>
      </c>
      <c r="H32" s="44">
        <f t="shared" si="7"/>
        <v>501</v>
      </c>
      <c r="I32" s="44">
        <f t="shared" si="8"/>
        <v>467</v>
      </c>
      <c r="J32" s="44">
        <f t="shared" si="9"/>
        <v>439</v>
      </c>
      <c r="K32" s="45">
        <v>29000</v>
      </c>
    </row>
    <row r="33" spans="1:11">
      <c r="A33" s="44">
        <f t="shared" si="0"/>
        <v>2749</v>
      </c>
      <c r="B33" s="44">
        <f t="shared" si="1"/>
        <v>1474</v>
      </c>
      <c r="C33" s="44">
        <f t="shared" si="2"/>
        <v>1049</v>
      </c>
      <c r="D33" s="44">
        <f t="shared" si="3"/>
        <v>837</v>
      </c>
      <c r="E33" s="44">
        <f t="shared" si="4"/>
        <v>709</v>
      </c>
      <c r="F33" s="44">
        <f t="shared" si="5"/>
        <v>624</v>
      </c>
      <c r="G33" s="44">
        <f t="shared" si="6"/>
        <v>564</v>
      </c>
      <c r="H33" s="44">
        <f t="shared" si="7"/>
        <v>518</v>
      </c>
      <c r="I33" s="44">
        <f t="shared" si="8"/>
        <v>483</v>
      </c>
      <c r="J33" s="44">
        <f t="shared" si="9"/>
        <v>454</v>
      </c>
      <c r="K33" s="45">
        <v>30000</v>
      </c>
    </row>
    <row r="34" spans="1:11">
      <c r="A34" s="44">
        <f t="shared" si="0"/>
        <v>2841</v>
      </c>
      <c r="B34" s="44">
        <f t="shared" si="1"/>
        <v>1524</v>
      </c>
      <c r="C34" s="44">
        <f t="shared" si="2"/>
        <v>1084</v>
      </c>
      <c r="D34" s="44">
        <f t="shared" si="3"/>
        <v>865</v>
      </c>
      <c r="E34" s="44">
        <f t="shared" si="4"/>
        <v>733</v>
      </c>
      <c r="F34" s="44">
        <f t="shared" si="5"/>
        <v>645</v>
      </c>
      <c r="G34" s="44">
        <f t="shared" si="6"/>
        <v>582</v>
      </c>
      <c r="H34" s="44">
        <f t="shared" si="7"/>
        <v>535</v>
      </c>
      <c r="I34" s="44">
        <f t="shared" si="8"/>
        <v>499</v>
      </c>
      <c r="J34" s="44">
        <f t="shared" si="9"/>
        <v>470</v>
      </c>
      <c r="K34" s="45">
        <v>31000</v>
      </c>
    </row>
    <row r="35" spans="1:11">
      <c r="A35" s="44">
        <f t="shared" si="0"/>
        <v>2933</v>
      </c>
      <c r="B35" s="44">
        <f t="shared" si="1"/>
        <v>1573</v>
      </c>
      <c r="C35" s="44">
        <f t="shared" si="2"/>
        <v>1119</v>
      </c>
      <c r="D35" s="44">
        <f t="shared" si="3"/>
        <v>893</v>
      </c>
      <c r="E35" s="44">
        <f t="shared" si="4"/>
        <v>757</v>
      </c>
      <c r="F35" s="44">
        <f t="shared" si="5"/>
        <v>666</v>
      </c>
      <c r="G35" s="44">
        <f t="shared" si="6"/>
        <v>601</v>
      </c>
      <c r="H35" s="44">
        <f t="shared" si="7"/>
        <v>553</v>
      </c>
      <c r="I35" s="44">
        <f t="shared" si="8"/>
        <v>515</v>
      </c>
      <c r="J35" s="44">
        <f t="shared" si="9"/>
        <v>485</v>
      </c>
      <c r="K35" s="45">
        <v>32000</v>
      </c>
    </row>
    <row r="36" spans="1:11">
      <c r="A36" s="44">
        <f t="shared" si="0"/>
        <v>3024</v>
      </c>
      <c r="B36" s="44">
        <f t="shared" si="1"/>
        <v>1622</v>
      </c>
      <c r="C36" s="44">
        <f t="shared" si="2"/>
        <v>1154</v>
      </c>
      <c r="D36" s="44">
        <f t="shared" si="3"/>
        <v>921</v>
      </c>
      <c r="E36" s="44">
        <f t="shared" si="4"/>
        <v>780</v>
      </c>
      <c r="F36" s="44">
        <f t="shared" si="5"/>
        <v>687</v>
      </c>
      <c r="G36" s="44">
        <f t="shared" si="6"/>
        <v>620</v>
      </c>
      <c r="H36" s="44">
        <f t="shared" si="7"/>
        <v>570</v>
      </c>
      <c r="I36" s="44">
        <f t="shared" si="8"/>
        <v>531</v>
      </c>
      <c r="J36" s="44">
        <f t="shared" si="9"/>
        <v>500</v>
      </c>
      <c r="K36" s="45">
        <v>33000</v>
      </c>
    </row>
    <row r="37" spans="1:11">
      <c r="A37" s="44">
        <f t="shared" si="0"/>
        <v>3116</v>
      </c>
      <c r="B37" s="44">
        <f t="shared" si="1"/>
        <v>1671</v>
      </c>
      <c r="C37" s="44">
        <f t="shared" si="2"/>
        <v>1189</v>
      </c>
      <c r="D37" s="44">
        <f t="shared" si="3"/>
        <v>948</v>
      </c>
      <c r="E37" s="44">
        <f t="shared" si="4"/>
        <v>804</v>
      </c>
      <c r="F37" s="44">
        <f t="shared" si="5"/>
        <v>708</v>
      </c>
      <c r="G37" s="44">
        <f t="shared" si="6"/>
        <v>639</v>
      </c>
      <c r="H37" s="44">
        <f t="shared" si="7"/>
        <v>587</v>
      </c>
      <c r="I37" s="44">
        <f t="shared" si="8"/>
        <v>547</v>
      </c>
      <c r="J37" s="44">
        <f t="shared" si="9"/>
        <v>515</v>
      </c>
      <c r="K37" s="45">
        <v>34000</v>
      </c>
    </row>
    <row r="38" spans="1:11">
      <c r="A38" s="44">
        <f t="shared" si="0"/>
        <v>3208</v>
      </c>
      <c r="B38" s="44">
        <f t="shared" si="1"/>
        <v>1720</v>
      </c>
      <c r="C38" s="44">
        <f t="shared" si="2"/>
        <v>1224</v>
      </c>
      <c r="D38" s="44">
        <f t="shared" si="3"/>
        <v>976</v>
      </c>
      <c r="E38" s="44">
        <f t="shared" si="4"/>
        <v>828</v>
      </c>
      <c r="F38" s="44">
        <f t="shared" si="5"/>
        <v>728</v>
      </c>
      <c r="G38" s="44">
        <f t="shared" si="6"/>
        <v>658</v>
      </c>
      <c r="H38" s="44">
        <f t="shared" si="7"/>
        <v>604</v>
      </c>
      <c r="I38" s="44">
        <f t="shared" si="8"/>
        <v>563</v>
      </c>
      <c r="J38" s="44">
        <f t="shared" si="9"/>
        <v>530</v>
      </c>
      <c r="K38" s="45">
        <v>35000</v>
      </c>
    </row>
    <row r="39" spans="1:11">
      <c r="A39" s="44">
        <f t="shared" si="0"/>
        <v>3299</v>
      </c>
      <c r="B39" s="44">
        <f t="shared" si="1"/>
        <v>1769</v>
      </c>
      <c r="C39" s="44">
        <f t="shared" si="2"/>
        <v>1259</v>
      </c>
      <c r="D39" s="44">
        <f t="shared" si="3"/>
        <v>1004</v>
      </c>
      <c r="E39" s="44">
        <f t="shared" si="4"/>
        <v>851</v>
      </c>
      <c r="F39" s="44">
        <f t="shared" si="5"/>
        <v>749</v>
      </c>
      <c r="G39" s="44">
        <f t="shared" si="6"/>
        <v>676</v>
      </c>
      <c r="H39" s="44">
        <f t="shared" si="7"/>
        <v>622</v>
      </c>
      <c r="I39" s="44">
        <f t="shared" si="8"/>
        <v>579</v>
      </c>
      <c r="J39" s="44">
        <f t="shared" si="9"/>
        <v>545</v>
      </c>
      <c r="K39" s="45">
        <v>36000</v>
      </c>
    </row>
    <row r="40" spans="1:11">
      <c r="A40" s="44">
        <f t="shared" si="0"/>
        <v>3391</v>
      </c>
      <c r="B40" s="44">
        <f t="shared" si="1"/>
        <v>1818</v>
      </c>
      <c r="C40" s="44">
        <f t="shared" si="2"/>
        <v>1294</v>
      </c>
      <c r="D40" s="44">
        <f t="shared" si="3"/>
        <v>1032</v>
      </c>
      <c r="E40" s="44">
        <f t="shared" si="4"/>
        <v>875</v>
      </c>
      <c r="F40" s="44">
        <f t="shared" si="5"/>
        <v>770</v>
      </c>
      <c r="G40" s="44">
        <f t="shared" si="6"/>
        <v>695</v>
      </c>
      <c r="H40" s="44">
        <f t="shared" si="7"/>
        <v>639</v>
      </c>
      <c r="I40" s="44">
        <f t="shared" si="8"/>
        <v>595</v>
      </c>
      <c r="J40" s="44">
        <f t="shared" si="9"/>
        <v>560</v>
      </c>
      <c r="K40" s="45">
        <v>37000</v>
      </c>
    </row>
    <row r="41" spans="1:11">
      <c r="A41" s="44">
        <f t="shared" si="0"/>
        <v>3482</v>
      </c>
      <c r="B41" s="44">
        <f t="shared" si="1"/>
        <v>1867</v>
      </c>
      <c r="C41" s="44">
        <f t="shared" si="2"/>
        <v>1329</v>
      </c>
      <c r="D41" s="44">
        <f t="shared" si="3"/>
        <v>1060</v>
      </c>
      <c r="E41" s="44">
        <f t="shared" si="4"/>
        <v>898</v>
      </c>
      <c r="F41" s="44">
        <f t="shared" si="5"/>
        <v>791</v>
      </c>
      <c r="G41" s="44">
        <f t="shared" si="6"/>
        <v>714</v>
      </c>
      <c r="H41" s="44">
        <f t="shared" si="7"/>
        <v>656</v>
      </c>
      <c r="I41" s="44">
        <f t="shared" si="8"/>
        <v>611</v>
      </c>
      <c r="J41" s="44">
        <f t="shared" si="9"/>
        <v>575</v>
      </c>
      <c r="K41" s="45">
        <v>38000</v>
      </c>
    </row>
    <row r="42" spans="1:11">
      <c r="A42" s="44">
        <f t="shared" si="0"/>
        <v>3574</v>
      </c>
      <c r="B42" s="44">
        <f t="shared" si="1"/>
        <v>1917</v>
      </c>
      <c r="C42" s="44">
        <f t="shared" si="2"/>
        <v>1364</v>
      </c>
      <c r="D42" s="44">
        <f t="shared" si="3"/>
        <v>1088</v>
      </c>
      <c r="E42" s="44">
        <f t="shared" si="4"/>
        <v>922</v>
      </c>
      <c r="F42" s="44">
        <f t="shared" si="5"/>
        <v>812</v>
      </c>
      <c r="G42" s="44">
        <f t="shared" si="6"/>
        <v>733</v>
      </c>
      <c r="H42" s="44">
        <f t="shared" si="7"/>
        <v>673</v>
      </c>
      <c r="I42" s="44">
        <f t="shared" si="8"/>
        <v>627</v>
      </c>
      <c r="J42" s="44">
        <f t="shared" si="9"/>
        <v>591</v>
      </c>
      <c r="K42" s="45">
        <v>39000</v>
      </c>
    </row>
    <row r="43" spans="1:11">
      <c r="A43" s="44">
        <f t="shared" si="0"/>
        <v>3666</v>
      </c>
      <c r="B43" s="44">
        <f t="shared" si="1"/>
        <v>1966</v>
      </c>
      <c r="C43" s="44">
        <f t="shared" si="2"/>
        <v>1399</v>
      </c>
      <c r="D43" s="44">
        <f t="shared" si="3"/>
        <v>1116</v>
      </c>
      <c r="E43" s="44">
        <f t="shared" si="4"/>
        <v>946</v>
      </c>
      <c r="F43" s="44">
        <f t="shared" si="5"/>
        <v>832</v>
      </c>
      <c r="G43" s="44">
        <f t="shared" si="6"/>
        <v>751</v>
      </c>
      <c r="H43" s="44">
        <f t="shared" si="7"/>
        <v>691</v>
      </c>
      <c r="I43" s="44">
        <f t="shared" si="8"/>
        <v>643</v>
      </c>
      <c r="J43" s="44">
        <f t="shared" si="9"/>
        <v>606</v>
      </c>
      <c r="K43" s="45">
        <v>40000</v>
      </c>
    </row>
    <row r="44" spans="1:11">
      <c r="A44" s="44">
        <f t="shared" si="0"/>
        <v>3757</v>
      </c>
      <c r="B44" s="44">
        <f t="shared" si="1"/>
        <v>2015</v>
      </c>
      <c r="C44" s="44">
        <f t="shared" si="2"/>
        <v>1434</v>
      </c>
      <c r="D44" s="44">
        <f t="shared" si="3"/>
        <v>1144</v>
      </c>
      <c r="E44" s="44">
        <f t="shared" si="4"/>
        <v>969</v>
      </c>
      <c r="F44" s="44">
        <f t="shared" si="5"/>
        <v>853</v>
      </c>
      <c r="G44" s="44">
        <f t="shared" si="6"/>
        <v>770</v>
      </c>
      <c r="H44" s="44">
        <f t="shared" si="7"/>
        <v>708</v>
      </c>
      <c r="I44" s="44">
        <f t="shared" si="8"/>
        <v>660</v>
      </c>
      <c r="J44" s="44">
        <f t="shared" si="9"/>
        <v>621</v>
      </c>
      <c r="K44" s="45">
        <v>41000</v>
      </c>
    </row>
    <row r="45" spans="1:11">
      <c r="A45" s="44">
        <f t="shared" si="0"/>
        <v>3849</v>
      </c>
      <c r="B45" s="44">
        <f t="shared" si="1"/>
        <v>2064</v>
      </c>
      <c r="C45" s="44">
        <f t="shared" si="2"/>
        <v>1469</v>
      </c>
      <c r="D45" s="44">
        <f t="shared" si="3"/>
        <v>1171</v>
      </c>
      <c r="E45" s="44">
        <f t="shared" si="4"/>
        <v>993</v>
      </c>
      <c r="F45" s="44">
        <f t="shared" si="5"/>
        <v>874</v>
      </c>
      <c r="G45" s="44">
        <f t="shared" si="6"/>
        <v>789</v>
      </c>
      <c r="H45" s="44">
        <f t="shared" si="7"/>
        <v>725</v>
      </c>
      <c r="I45" s="44">
        <f t="shared" si="8"/>
        <v>676</v>
      </c>
      <c r="J45" s="44">
        <f t="shared" si="9"/>
        <v>636</v>
      </c>
      <c r="K45" s="45">
        <v>42000</v>
      </c>
    </row>
    <row r="46" spans="1:11">
      <c r="A46" s="44">
        <f t="shared" si="0"/>
        <v>3941</v>
      </c>
      <c r="B46" s="44">
        <f t="shared" si="1"/>
        <v>2113</v>
      </c>
      <c r="C46" s="44">
        <f t="shared" si="2"/>
        <v>1504</v>
      </c>
      <c r="D46" s="44">
        <f t="shared" si="3"/>
        <v>1199</v>
      </c>
      <c r="E46" s="44">
        <f t="shared" si="4"/>
        <v>1017</v>
      </c>
      <c r="F46" s="44">
        <f t="shared" si="5"/>
        <v>895</v>
      </c>
      <c r="G46" s="44">
        <f t="shared" si="6"/>
        <v>808</v>
      </c>
      <c r="H46" s="44">
        <f t="shared" si="7"/>
        <v>742</v>
      </c>
      <c r="I46" s="44">
        <f t="shared" si="8"/>
        <v>692</v>
      </c>
      <c r="J46" s="44">
        <f t="shared" si="9"/>
        <v>651</v>
      </c>
      <c r="K46" s="45">
        <v>43000</v>
      </c>
    </row>
    <row r="47" spans="1:11">
      <c r="A47" s="44">
        <f t="shared" si="0"/>
        <v>4032</v>
      </c>
      <c r="B47" s="44">
        <f t="shared" si="1"/>
        <v>2162</v>
      </c>
      <c r="C47" s="44">
        <f t="shared" si="2"/>
        <v>1539</v>
      </c>
      <c r="D47" s="44">
        <f t="shared" si="3"/>
        <v>1227</v>
      </c>
      <c r="E47" s="44">
        <f t="shared" si="4"/>
        <v>1040</v>
      </c>
      <c r="F47" s="44">
        <f t="shared" si="5"/>
        <v>916</v>
      </c>
      <c r="G47" s="44">
        <f t="shared" si="6"/>
        <v>827</v>
      </c>
      <c r="H47" s="44">
        <f t="shared" si="7"/>
        <v>760</v>
      </c>
      <c r="I47" s="44">
        <f t="shared" si="8"/>
        <v>708</v>
      </c>
      <c r="J47" s="44">
        <f t="shared" si="9"/>
        <v>666</v>
      </c>
      <c r="K47" s="45">
        <v>44000</v>
      </c>
    </row>
    <row r="48" spans="1:11">
      <c r="A48" s="44">
        <f t="shared" si="0"/>
        <v>4124</v>
      </c>
      <c r="B48" s="44">
        <f t="shared" si="1"/>
        <v>2211</v>
      </c>
      <c r="C48" s="44">
        <f t="shared" si="2"/>
        <v>1574</v>
      </c>
      <c r="D48" s="44">
        <f t="shared" si="3"/>
        <v>1255</v>
      </c>
      <c r="E48" s="44">
        <f t="shared" si="4"/>
        <v>1064</v>
      </c>
      <c r="F48" s="44">
        <f t="shared" si="5"/>
        <v>936</v>
      </c>
      <c r="G48" s="44">
        <f t="shared" si="6"/>
        <v>845</v>
      </c>
      <c r="H48" s="44">
        <f t="shared" si="7"/>
        <v>777</v>
      </c>
      <c r="I48" s="44">
        <f t="shared" si="8"/>
        <v>724</v>
      </c>
      <c r="J48" s="44">
        <f t="shared" si="9"/>
        <v>681</v>
      </c>
      <c r="K48" s="45">
        <v>45000</v>
      </c>
    </row>
    <row r="49" spans="1:11">
      <c r="A49" s="44">
        <f t="shared" si="0"/>
        <v>4215</v>
      </c>
      <c r="B49" s="44">
        <f t="shared" si="1"/>
        <v>2260</v>
      </c>
      <c r="C49" s="44">
        <f t="shared" si="2"/>
        <v>1609</v>
      </c>
      <c r="D49" s="44">
        <f t="shared" si="3"/>
        <v>1283</v>
      </c>
      <c r="E49" s="44">
        <f t="shared" si="4"/>
        <v>1087</v>
      </c>
      <c r="F49" s="44">
        <f t="shared" si="5"/>
        <v>957</v>
      </c>
      <c r="G49" s="44">
        <f t="shared" si="6"/>
        <v>864</v>
      </c>
      <c r="H49" s="44">
        <f t="shared" si="7"/>
        <v>794</v>
      </c>
      <c r="I49" s="44">
        <f t="shared" si="8"/>
        <v>740</v>
      </c>
      <c r="J49" s="44">
        <f t="shared" si="9"/>
        <v>696</v>
      </c>
      <c r="K49" s="45">
        <v>46000</v>
      </c>
    </row>
    <row r="50" spans="1:11">
      <c r="A50" s="44">
        <f t="shared" si="0"/>
        <v>4307</v>
      </c>
      <c r="B50" s="44">
        <f t="shared" si="1"/>
        <v>2310</v>
      </c>
      <c r="C50" s="44">
        <f t="shared" si="2"/>
        <v>1644</v>
      </c>
      <c r="D50" s="44">
        <f t="shared" si="3"/>
        <v>1311</v>
      </c>
      <c r="E50" s="44">
        <f t="shared" si="4"/>
        <v>1111</v>
      </c>
      <c r="F50" s="44">
        <f t="shared" si="5"/>
        <v>978</v>
      </c>
      <c r="G50" s="44">
        <f t="shared" si="6"/>
        <v>883</v>
      </c>
      <c r="H50" s="44">
        <f t="shared" si="7"/>
        <v>811</v>
      </c>
      <c r="I50" s="44">
        <f t="shared" si="8"/>
        <v>756</v>
      </c>
      <c r="J50" s="44">
        <f t="shared" si="9"/>
        <v>712</v>
      </c>
      <c r="K50" s="45">
        <v>47000</v>
      </c>
    </row>
    <row r="51" spans="1:11">
      <c r="A51" s="44">
        <f t="shared" si="0"/>
        <v>4399</v>
      </c>
      <c r="B51" s="44">
        <f t="shared" si="1"/>
        <v>2359</v>
      </c>
      <c r="C51" s="44">
        <f t="shared" si="2"/>
        <v>1679</v>
      </c>
      <c r="D51" s="44">
        <f t="shared" si="3"/>
        <v>1339</v>
      </c>
      <c r="E51" s="44">
        <f t="shared" si="4"/>
        <v>1135</v>
      </c>
      <c r="F51" s="44">
        <f t="shared" si="5"/>
        <v>999</v>
      </c>
      <c r="G51" s="44">
        <f t="shared" si="6"/>
        <v>902</v>
      </c>
      <c r="H51" s="44">
        <f t="shared" si="7"/>
        <v>829</v>
      </c>
      <c r="I51" s="44">
        <f t="shared" si="8"/>
        <v>772</v>
      </c>
      <c r="J51" s="44">
        <f t="shared" si="9"/>
        <v>727</v>
      </c>
      <c r="K51" s="45">
        <v>48000</v>
      </c>
    </row>
    <row r="52" spans="1:11">
      <c r="A52" s="44">
        <f t="shared" si="0"/>
        <v>4490</v>
      </c>
      <c r="B52" s="44">
        <f t="shared" si="1"/>
        <v>2408</v>
      </c>
      <c r="C52" s="44">
        <f t="shared" si="2"/>
        <v>1714</v>
      </c>
      <c r="D52" s="44">
        <f t="shared" si="3"/>
        <v>1367</v>
      </c>
      <c r="E52" s="44">
        <f t="shared" si="4"/>
        <v>1158</v>
      </c>
      <c r="F52" s="44">
        <f t="shared" si="5"/>
        <v>1020</v>
      </c>
      <c r="G52" s="44">
        <f t="shared" si="6"/>
        <v>920</v>
      </c>
      <c r="H52" s="44">
        <f t="shared" si="7"/>
        <v>846</v>
      </c>
      <c r="I52" s="44">
        <f t="shared" si="8"/>
        <v>788</v>
      </c>
      <c r="J52" s="44">
        <f t="shared" si="9"/>
        <v>742</v>
      </c>
      <c r="K52" s="45">
        <v>49000</v>
      </c>
    </row>
    <row r="53" spans="1:11">
      <c r="A53" s="44">
        <f t="shared" si="0"/>
        <v>4582</v>
      </c>
      <c r="B53" s="44">
        <f t="shared" si="1"/>
        <v>2457</v>
      </c>
      <c r="C53" s="44">
        <f t="shared" si="2"/>
        <v>1749</v>
      </c>
      <c r="D53" s="44">
        <f t="shared" si="3"/>
        <v>1394</v>
      </c>
      <c r="E53" s="44">
        <f t="shared" si="4"/>
        <v>1182</v>
      </c>
      <c r="F53" s="44">
        <f t="shared" si="5"/>
        <v>1040</v>
      </c>
      <c r="G53" s="44">
        <f t="shared" si="6"/>
        <v>939</v>
      </c>
      <c r="H53" s="44">
        <f t="shared" si="7"/>
        <v>863</v>
      </c>
      <c r="I53" s="44">
        <f t="shared" si="8"/>
        <v>804</v>
      </c>
      <c r="J53" s="44">
        <f t="shared" si="9"/>
        <v>757</v>
      </c>
      <c r="K53" s="45">
        <v>50000</v>
      </c>
    </row>
    <row r="54" spans="1:11">
      <c r="A54" s="44">
        <f t="shared" si="0"/>
        <v>4674</v>
      </c>
      <c r="B54" s="44">
        <f t="shared" si="1"/>
        <v>2506</v>
      </c>
      <c r="C54" s="44">
        <f t="shared" si="2"/>
        <v>1784</v>
      </c>
      <c r="D54" s="44">
        <f t="shared" si="3"/>
        <v>1422</v>
      </c>
      <c r="E54" s="44">
        <f t="shared" si="4"/>
        <v>1206</v>
      </c>
      <c r="F54" s="44">
        <f t="shared" si="5"/>
        <v>1061</v>
      </c>
      <c r="G54" s="44">
        <f t="shared" si="6"/>
        <v>958</v>
      </c>
      <c r="H54" s="44">
        <f t="shared" si="7"/>
        <v>881</v>
      </c>
      <c r="I54" s="44">
        <f t="shared" si="8"/>
        <v>820</v>
      </c>
      <c r="J54" s="44">
        <f t="shared" si="9"/>
        <v>772</v>
      </c>
      <c r="K54" s="45">
        <v>51000</v>
      </c>
    </row>
    <row r="55" spans="1:11">
      <c r="A55" s="44">
        <f t="shared" si="0"/>
        <v>4765</v>
      </c>
      <c r="B55" s="44">
        <f t="shared" si="1"/>
        <v>2555</v>
      </c>
      <c r="C55" s="44">
        <f t="shared" si="2"/>
        <v>1819</v>
      </c>
      <c r="D55" s="44">
        <f t="shared" si="3"/>
        <v>1450</v>
      </c>
      <c r="E55" s="44">
        <f t="shared" si="4"/>
        <v>1229</v>
      </c>
      <c r="F55" s="44">
        <f t="shared" si="5"/>
        <v>1082</v>
      </c>
      <c r="G55" s="44">
        <f t="shared" si="6"/>
        <v>977</v>
      </c>
      <c r="H55" s="44">
        <f t="shared" si="7"/>
        <v>898</v>
      </c>
      <c r="I55" s="44">
        <f t="shared" si="8"/>
        <v>836</v>
      </c>
      <c r="J55" s="44">
        <f t="shared" si="9"/>
        <v>787</v>
      </c>
      <c r="K55" s="45">
        <v>52000</v>
      </c>
    </row>
    <row r="56" spans="1:11">
      <c r="A56" s="44">
        <f t="shared" si="0"/>
        <v>4857</v>
      </c>
      <c r="B56" s="44">
        <f t="shared" si="1"/>
        <v>2604</v>
      </c>
      <c r="C56" s="44">
        <f t="shared" si="2"/>
        <v>1854</v>
      </c>
      <c r="D56" s="44">
        <f t="shared" si="3"/>
        <v>1478</v>
      </c>
      <c r="E56" s="44">
        <f t="shared" si="4"/>
        <v>1253</v>
      </c>
      <c r="F56" s="44">
        <f t="shared" si="5"/>
        <v>1103</v>
      </c>
      <c r="G56" s="44">
        <f t="shared" si="6"/>
        <v>995</v>
      </c>
      <c r="H56" s="44">
        <f t="shared" si="7"/>
        <v>915</v>
      </c>
      <c r="I56" s="44">
        <f t="shared" si="8"/>
        <v>852</v>
      </c>
      <c r="J56" s="44">
        <f t="shared" si="9"/>
        <v>802</v>
      </c>
      <c r="K56" s="45">
        <v>53000</v>
      </c>
    </row>
    <row r="57" spans="1:11">
      <c r="A57" s="44">
        <f t="shared" si="0"/>
        <v>4949</v>
      </c>
      <c r="B57" s="44">
        <f t="shared" si="1"/>
        <v>2654</v>
      </c>
      <c r="C57" s="44">
        <f t="shared" si="2"/>
        <v>1889</v>
      </c>
      <c r="D57" s="44">
        <f t="shared" si="3"/>
        <v>1506</v>
      </c>
      <c r="E57" s="44">
        <f t="shared" si="4"/>
        <v>1277</v>
      </c>
      <c r="F57" s="44">
        <f t="shared" si="5"/>
        <v>1124</v>
      </c>
      <c r="G57" s="44">
        <f t="shared" si="6"/>
        <v>1014</v>
      </c>
      <c r="H57" s="44">
        <f t="shared" si="7"/>
        <v>932</v>
      </c>
      <c r="I57" s="44">
        <f t="shared" si="8"/>
        <v>869</v>
      </c>
      <c r="J57" s="44">
        <f t="shared" si="9"/>
        <v>818</v>
      </c>
      <c r="K57" s="45">
        <v>54000</v>
      </c>
    </row>
    <row r="58" spans="1:11">
      <c r="A58" s="44">
        <f t="shared" si="0"/>
        <v>5040</v>
      </c>
      <c r="B58" s="44">
        <f t="shared" si="1"/>
        <v>2703</v>
      </c>
      <c r="C58" s="44">
        <f t="shared" si="2"/>
        <v>1923</v>
      </c>
      <c r="D58" s="44">
        <f t="shared" si="3"/>
        <v>1534</v>
      </c>
      <c r="E58" s="44">
        <f t="shared" si="4"/>
        <v>1300</v>
      </c>
      <c r="F58" s="44">
        <f t="shared" si="5"/>
        <v>1144</v>
      </c>
      <c r="G58" s="44">
        <f t="shared" si="6"/>
        <v>1033</v>
      </c>
      <c r="H58" s="44">
        <f t="shared" si="7"/>
        <v>950</v>
      </c>
      <c r="I58" s="44">
        <f t="shared" si="8"/>
        <v>885</v>
      </c>
      <c r="J58" s="44">
        <f t="shared" si="9"/>
        <v>833</v>
      </c>
      <c r="K58" s="45">
        <v>55000</v>
      </c>
    </row>
    <row r="59" spans="1:11">
      <c r="A59" s="44">
        <f t="shared" si="0"/>
        <v>5132</v>
      </c>
      <c r="B59" s="44">
        <f t="shared" si="1"/>
        <v>2752</v>
      </c>
      <c r="C59" s="44">
        <f t="shared" si="2"/>
        <v>1958</v>
      </c>
      <c r="D59" s="44">
        <f t="shared" si="3"/>
        <v>1562</v>
      </c>
      <c r="E59" s="44">
        <f t="shared" si="4"/>
        <v>1324</v>
      </c>
      <c r="F59" s="44">
        <f t="shared" si="5"/>
        <v>1165</v>
      </c>
      <c r="G59" s="44">
        <f t="shared" si="6"/>
        <v>1052</v>
      </c>
      <c r="H59" s="44">
        <f t="shared" si="7"/>
        <v>967</v>
      </c>
      <c r="I59" s="44">
        <f t="shared" si="8"/>
        <v>901</v>
      </c>
      <c r="J59" s="44">
        <f t="shared" si="9"/>
        <v>848</v>
      </c>
      <c r="K59" s="45">
        <v>56000</v>
      </c>
    </row>
    <row r="60" spans="1:11">
      <c r="A60" s="44">
        <f t="shared" si="0"/>
        <v>5223</v>
      </c>
      <c r="B60" s="44">
        <f t="shared" si="1"/>
        <v>2801</v>
      </c>
      <c r="C60" s="44">
        <f t="shared" si="2"/>
        <v>1993</v>
      </c>
      <c r="D60" s="44">
        <f t="shared" si="3"/>
        <v>1590</v>
      </c>
      <c r="E60" s="44">
        <f t="shared" si="4"/>
        <v>1347</v>
      </c>
      <c r="F60" s="44">
        <f t="shared" si="5"/>
        <v>1186</v>
      </c>
      <c r="G60" s="44">
        <f t="shared" si="6"/>
        <v>1071</v>
      </c>
      <c r="H60" s="44">
        <f t="shared" si="7"/>
        <v>984</v>
      </c>
      <c r="I60" s="44">
        <f t="shared" si="8"/>
        <v>917</v>
      </c>
      <c r="J60" s="44">
        <f t="shared" si="9"/>
        <v>863</v>
      </c>
      <c r="K60" s="45">
        <v>57000</v>
      </c>
    </row>
    <row r="61" spans="1:11">
      <c r="A61" s="44">
        <f t="shared" si="0"/>
        <v>5315</v>
      </c>
      <c r="B61" s="44">
        <f t="shared" si="1"/>
        <v>2850</v>
      </c>
      <c r="C61" s="44">
        <f t="shared" si="2"/>
        <v>2028</v>
      </c>
      <c r="D61" s="44">
        <f t="shared" si="3"/>
        <v>1618</v>
      </c>
      <c r="E61" s="44">
        <f t="shared" si="4"/>
        <v>1371</v>
      </c>
      <c r="F61" s="44">
        <f t="shared" si="5"/>
        <v>1207</v>
      </c>
      <c r="G61" s="44">
        <f t="shared" si="6"/>
        <v>1089</v>
      </c>
      <c r="H61" s="44">
        <f t="shared" si="7"/>
        <v>1001</v>
      </c>
      <c r="I61" s="44">
        <f t="shared" si="8"/>
        <v>933</v>
      </c>
      <c r="J61" s="44">
        <f t="shared" si="9"/>
        <v>878</v>
      </c>
      <c r="K61" s="45">
        <v>58000</v>
      </c>
    </row>
    <row r="62" spans="1:11">
      <c r="A62" s="44">
        <f t="shared" si="0"/>
        <v>5407</v>
      </c>
      <c r="B62" s="44">
        <f t="shared" si="1"/>
        <v>2899</v>
      </c>
      <c r="C62" s="44">
        <f t="shared" si="2"/>
        <v>2063</v>
      </c>
      <c r="D62" s="44">
        <f t="shared" si="3"/>
        <v>1645</v>
      </c>
      <c r="E62" s="44">
        <f t="shared" si="4"/>
        <v>1395</v>
      </c>
      <c r="F62" s="44">
        <f t="shared" si="5"/>
        <v>1228</v>
      </c>
      <c r="G62" s="44">
        <f t="shared" si="6"/>
        <v>1108</v>
      </c>
      <c r="H62" s="44">
        <f t="shared" si="7"/>
        <v>1019</v>
      </c>
      <c r="I62" s="44">
        <f t="shared" si="8"/>
        <v>949</v>
      </c>
      <c r="J62" s="44">
        <f t="shared" si="9"/>
        <v>893</v>
      </c>
      <c r="K62" s="45">
        <v>59000</v>
      </c>
    </row>
    <row r="63" spans="1:11">
      <c r="A63" s="44">
        <f t="shared" si="0"/>
        <v>5498</v>
      </c>
      <c r="B63" s="44">
        <f t="shared" si="1"/>
        <v>2948</v>
      </c>
      <c r="C63" s="44">
        <f t="shared" si="2"/>
        <v>2098</v>
      </c>
      <c r="D63" s="44">
        <f t="shared" si="3"/>
        <v>1673</v>
      </c>
      <c r="E63" s="44">
        <f t="shared" si="4"/>
        <v>1418</v>
      </c>
      <c r="F63" s="44">
        <f t="shared" si="5"/>
        <v>1248</v>
      </c>
      <c r="G63" s="44">
        <f t="shared" si="6"/>
        <v>1127</v>
      </c>
      <c r="H63" s="44">
        <f t="shared" si="7"/>
        <v>1036</v>
      </c>
      <c r="I63" s="44">
        <f t="shared" si="8"/>
        <v>965</v>
      </c>
      <c r="J63" s="44">
        <f t="shared" si="9"/>
        <v>908</v>
      </c>
      <c r="K63" s="45">
        <v>60000</v>
      </c>
    </row>
    <row r="64" spans="1:11">
      <c r="A64" s="44">
        <f t="shared" si="0"/>
        <v>5590</v>
      </c>
      <c r="B64" s="44">
        <f t="shared" si="1"/>
        <v>2997</v>
      </c>
      <c r="C64" s="44">
        <f t="shared" si="2"/>
        <v>2133</v>
      </c>
      <c r="D64" s="44">
        <f t="shared" si="3"/>
        <v>1701</v>
      </c>
      <c r="E64" s="44">
        <f t="shared" si="4"/>
        <v>1442</v>
      </c>
      <c r="F64" s="44">
        <f t="shared" si="5"/>
        <v>1269</v>
      </c>
      <c r="G64" s="44">
        <f t="shared" si="6"/>
        <v>1146</v>
      </c>
      <c r="H64" s="44">
        <f t="shared" si="7"/>
        <v>1053</v>
      </c>
      <c r="I64" s="44">
        <f t="shared" si="8"/>
        <v>981</v>
      </c>
      <c r="J64" s="44">
        <f t="shared" si="9"/>
        <v>923</v>
      </c>
      <c r="K64" s="45">
        <v>61000</v>
      </c>
    </row>
    <row r="65" spans="1:11">
      <c r="A65" s="44">
        <f t="shared" si="0"/>
        <v>5682</v>
      </c>
      <c r="B65" s="44">
        <f t="shared" si="1"/>
        <v>3047</v>
      </c>
      <c r="C65" s="44">
        <f t="shared" si="2"/>
        <v>2168</v>
      </c>
      <c r="D65" s="44">
        <f t="shared" si="3"/>
        <v>1729</v>
      </c>
      <c r="E65" s="44">
        <f t="shared" si="4"/>
        <v>1466</v>
      </c>
      <c r="F65" s="44">
        <f t="shared" si="5"/>
        <v>1290</v>
      </c>
      <c r="G65" s="44">
        <f t="shared" si="6"/>
        <v>1164</v>
      </c>
      <c r="H65" s="44">
        <f t="shared" si="7"/>
        <v>1070</v>
      </c>
      <c r="I65" s="44">
        <f t="shared" si="8"/>
        <v>997</v>
      </c>
      <c r="J65" s="44">
        <f t="shared" si="9"/>
        <v>939</v>
      </c>
      <c r="K65" s="45">
        <v>62000</v>
      </c>
    </row>
    <row r="66" spans="1:11">
      <c r="A66" s="44">
        <f t="shared" si="0"/>
        <v>5773</v>
      </c>
      <c r="B66" s="44">
        <f t="shared" si="1"/>
        <v>3096</v>
      </c>
      <c r="C66" s="44">
        <f t="shared" si="2"/>
        <v>2203</v>
      </c>
      <c r="D66" s="44">
        <f t="shared" si="3"/>
        <v>1757</v>
      </c>
      <c r="E66" s="44">
        <f t="shared" si="4"/>
        <v>1489</v>
      </c>
      <c r="F66" s="44">
        <f t="shared" si="5"/>
        <v>1311</v>
      </c>
      <c r="G66" s="44">
        <f t="shared" si="6"/>
        <v>1183</v>
      </c>
      <c r="H66" s="44">
        <f t="shared" si="7"/>
        <v>1088</v>
      </c>
      <c r="I66" s="44">
        <f t="shared" si="8"/>
        <v>1013</v>
      </c>
      <c r="J66" s="44">
        <f t="shared" si="9"/>
        <v>954</v>
      </c>
      <c r="K66" s="45">
        <v>63000</v>
      </c>
    </row>
    <row r="67" spans="1:11">
      <c r="A67" s="44">
        <f t="shared" si="0"/>
        <v>5865</v>
      </c>
      <c r="B67" s="44">
        <f t="shared" si="1"/>
        <v>3145</v>
      </c>
      <c r="C67" s="44">
        <f t="shared" si="2"/>
        <v>2238</v>
      </c>
      <c r="D67" s="44">
        <f t="shared" si="3"/>
        <v>1785</v>
      </c>
      <c r="E67" s="44">
        <f t="shared" si="4"/>
        <v>1513</v>
      </c>
      <c r="F67" s="44">
        <f t="shared" si="5"/>
        <v>1331</v>
      </c>
      <c r="G67" s="44">
        <f t="shared" si="6"/>
        <v>1202</v>
      </c>
      <c r="H67" s="44">
        <f t="shared" si="7"/>
        <v>1105</v>
      </c>
      <c r="I67" s="44">
        <f t="shared" si="8"/>
        <v>1029</v>
      </c>
      <c r="J67" s="44">
        <f t="shared" si="9"/>
        <v>969</v>
      </c>
      <c r="K67" s="45">
        <v>64000</v>
      </c>
    </row>
    <row r="68" spans="1:11">
      <c r="A68" s="44">
        <f t="shared" si="0"/>
        <v>5956</v>
      </c>
      <c r="B68" s="44">
        <f t="shared" si="1"/>
        <v>3194</v>
      </c>
      <c r="C68" s="44">
        <f t="shared" si="2"/>
        <v>2273</v>
      </c>
      <c r="D68" s="44">
        <f t="shared" si="3"/>
        <v>1813</v>
      </c>
      <c r="E68" s="44">
        <f t="shared" si="4"/>
        <v>1536</v>
      </c>
      <c r="F68" s="44">
        <f t="shared" si="5"/>
        <v>1352</v>
      </c>
      <c r="G68" s="44">
        <f t="shared" si="6"/>
        <v>1221</v>
      </c>
      <c r="H68" s="44">
        <f t="shared" si="7"/>
        <v>1122</v>
      </c>
      <c r="I68" s="44">
        <f t="shared" si="8"/>
        <v>1045</v>
      </c>
      <c r="J68" s="44">
        <f t="shared" si="9"/>
        <v>984</v>
      </c>
      <c r="K68" s="45">
        <v>65000</v>
      </c>
    </row>
    <row r="69" spans="1:11">
      <c r="A69" s="44">
        <f t="shared" ref="A69:A132" si="10">ROUNDUP((((K69+(K69*$A$2*$A$3))/($A$3*12))*1.02),0)</f>
        <v>6048</v>
      </c>
      <c r="B69" s="44">
        <f t="shared" ref="B69:B132" si="11">ROUNDUP((((K69+(K69*$B$2*$B$3))/($B$3*12))*1.02),0)</f>
        <v>3243</v>
      </c>
      <c r="C69" s="44">
        <f t="shared" ref="C69:C132" si="12">ROUNDUP((((K69+(K69*$C$2*$C$3))/($C$3*12))*1.02),0)</f>
        <v>2308</v>
      </c>
      <c r="D69" s="44">
        <f t="shared" ref="D69:D132" si="13">ROUNDUP((((K69+(K69*$D$2*$D$3))/($D$3*12))*1.02),0)</f>
        <v>1841</v>
      </c>
      <c r="E69" s="44">
        <f t="shared" ref="E69:E132" si="14">ROUNDUP((((K69+(K69*$E$2*$E$3))/($E$3*12))*1.02),0)</f>
        <v>1560</v>
      </c>
      <c r="F69" s="44">
        <f t="shared" ref="F69:F132" si="15">ROUNDUP((((K69+(K69*$F$2*$F$3))/($F$3*12))*1.02),0)</f>
        <v>1373</v>
      </c>
      <c r="G69" s="44">
        <f t="shared" ref="G69:G132" si="16">ROUNDUP((((K69+(K69*$G$2*$G$3))/($G$3*12))*1.02),0)</f>
        <v>1240</v>
      </c>
      <c r="H69" s="44">
        <f t="shared" ref="H69:H132" si="17">ROUNDUP((((K69+(K69*$H$2*$H$3))/($H$3*12))*1.02),0)</f>
        <v>1139</v>
      </c>
      <c r="I69" s="44">
        <f t="shared" ref="I69:I132" si="18">ROUNDUP((((K69+(K69*$I$2*$I$3))/($I$3*12))*1.02),0)</f>
        <v>1061</v>
      </c>
      <c r="J69" s="44">
        <f t="shared" ref="J69:J132" si="19">ROUNDUP((((K69+(K69*$J$2*$J$3))/($J$3*12))*1.02),0)</f>
        <v>999</v>
      </c>
      <c r="K69" s="45">
        <v>66000</v>
      </c>
    </row>
    <row r="70" spans="1:11">
      <c r="A70" s="44">
        <f t="shared" si="10"/>
        <v>6140</v>
      </c>
      <c r="B70" s="44">
        <f t="shared" si="11"/>
        <v>3292</v>
      </c>
      <c r="C70" s="44">
        <f t="shared" si="12"/>
        <v>2343</v>
      </c>
      <c r="D70" s="44">
        <f t="shared" si="13"/>
        <v>1868</v>
      </c>
      <c r="E70" s="44">
        <f t="shared" si="14"/>
        <v>1584</v>
      </c>
      <c r="F70" s="44">
        <f t="shared" si="15"/>
        <v>1394</v>
      </c>
      <c r="G70" s="44">
        <f t="shared" si="16"/>
        <v>1258</v>
      </c>
      <c r="H70" s="44">
        <f t="shared" si="17"/>
        <v>1157</v>
      </c>
      <c r="I70" s="44">
        <f t="shared" si="18"/>
        <v>1077</v>
      </c>
      <c r="J70" s="44">
        <f t="shared" si="19"/>
        <v>1014</v>
      </c>
      <c r="K70" s="45">
        <v>67000</v>
      </c>
    </row>
    <row r="71" spans="1:11">
      <c r="A71" s="44">
        <f t="shared" si="10"/>
        <v>6231</v>
      </c>
      <c r="B71" s="44">
        <f t="shared" si="11"/>
        <v>3341</v>
      </c>
      <c r="C71" s="44">
        <f t="shared" si="12"/>
        <v>2378</v>
      </c>
      <c r="D71" s="44">
        <f t="shared" si="13"/>
        <v>1896</v>
      </c>
      <c r="E71" s="44">
        <f t="shared" si="14"/>
        <v>1607</v>
      </c>
      <c r="F71" s="44">
        <f t="shared" si="15"/>
        <v>1415</v>
      </c>
      <c r="G71" s="44">
        <f t="shared" si="16"/>
        <v>1277</v>
      </c>
      <c r="H71" s="44">
        <f t="shared" si="17"/>
        <v>1174</v>
      </c>
      <c r="I71" s="44">
        <f t="shared" si="18"/>
        <v>1094</v>
      </c>
      <c r="J71" s="44">
        <f t="shared" si="19"/>
        <v>1029</v>
      </c>
      <c r="K71" s="45">
        <v>68000</v>
      </c>
    </row>
    <row r="72" spans="1:11">
      <c r="A72" s="44">
        <f t="shared" si="10"/>
        <v>6323</v>
      </c>
      <c r="B72" s="44">
        <f t="shared" si="11"/>
        <v>3390</v>
      </c>
      <c r="C72" s="44">
        <f t="shared" si="12"/>
        <v>2413</v>
      </c>
      <c r="D72" s="44">
        <f t="shared" si="13"/>
        <v>1924</v>
      </c>
      <c r="E72" s="44">
        <f t="shared" si="14"/>
        <v>1631</v>
      </c>
      <c r="F72" s="44">
        <f t="shared" si="15"/>
        <v>1435</v>
      </c>
      <c r="G72" s="44">
        <f t="shared" si="16"/>
        <v>1296</v>
      </c>
      <c r="H72" s="44">
        <f t="shared" si="17"/>
        <v>1191</v>
      </c>
      <c r="I72" s="44">
        <f t="shared" si="18"/>
        <v>1110</v>
      </c>
      <c r="J72" s="44">
        <f t="shared" si="19"/>
        <v>1044</v>
      </c>
      <c r="K72" s="45">
        <v>69000</v>
      </c>
    </row>
    <row r="73" spans="1:11">
      <c r="A73" s="44">
        <f t="shared" si="10"/>
        <v>6415</v>
      </c>
      <c r="B73" s="44">
        <f t="shared" si="11"/>
        <v>3440</v>
      </c>
      <c r="C73" s="44">
        <f t="shared" si="12"/>
        <v>2448</v>
      </c>
      <c r="D73" s="44">
        <f t="shared" si="13"/>
        <v>1952</v>
      </c>
      <c r="E73" s="44">
        <f t="shared" si="14"/>
        <v>1655</v>
      </c>
      <c r="F73" s="44">
        <f t="shared" si="15"/>
        <v>1456</v>
      </c>
      <c r="G73" s="44">
        <f t="shared" si="16"/>
        <v>1315</v>
      </c>
      <c r="H73" s="44">
        <f t="shared" si="17"/>
        <v>1208</v>
      </c>
      <c r="I73" s="44">
        <f t="shared" si="18"/>
        <v>1126</v>
      </c>
      <c r="J73" s="44">
        <f t="shared" si="19"/>
        <v>1060</v>
      </c>
      <c r="K73" s="45">
        <v>70000</v>
      </c>
    </row>
    <row r="74" spans="1:11">
      <c r="A74" s="44">
        <f t="shared" si="10"/>
        <v>6506</v>
      </c>
      <c r="B74" s="44">
        <f t="shared" si="11"/>
        <v>3489</v>
      </c>
      <c r="C74" s="44">
        <f t="shared" si="12"/>
        <v>2483</v>
      </c>
      <c r="D74" s="44">
        <f t="shared" si="13"/>
        <v>1980</v>
      </c>
      <c r="E74" s="44">
        <f t="shared" si="14"/>
        <v>1678</v>
      </c>
      <c r="F74" s="44">
        <f t="shared" si="15"/>
        <v>1477</v>
      </c>
      <c r="G74" s="44">
        <f t="shared" si="16"/>
        <v>1333</v>
      </c>
      <c r="H74" s="44">
        <f t="shared" si="17"/>
        <v>1226</v>
      </c>
      <c r="I74" s="44">
        <f t="shared" si="18"/>
        <v>1142</v>
      </c>
      <c r="J74" s="44">
        <f t="shared" si="19"/>
        <v>1075</v>
      </c>
      <c r="K74" s="45">
        <v>71000</v>
      </c>
    </row>
    <row r="75" spans="1:11">
      <c r="A75" s="44">
        <f t="shared" si="10"/>
        <v>6598</v>
      </c>
      <c r="B75" s="44">
        <f t="shared" si="11"/>
        <v>3538</v>
      </c>
      <c r="C75" s="44">
        <f t="shared" si="12"/>
        <v>2518</v>
      </c>
      <c r="D75" s="44">
        <f t="shared" si="13"/>
        <v>2008</v>
      </c>
      <c r="E75" s="44">
        <f t="shared" si="14"/>
        <v>1702</v>
      </c>
      <c r="F75" s="44">
        <f t="shared" si="15"/>
        <v>1498</v>
      </c>
      <c r="G75" s="44">
        <f t="shared" si="16"/>
        <v>1352</v>
      </c>
      <c r="H75" s="44">
        <f t="shared" si="17"/>
        <v>1243</v>
      </c>
      <c r="I75" s="44">
        <f t="shared" si="18"/>
        <v>1158</v>
      </c>
      <c r="J75" s="44">
        <f t="shared" si="19"/>
        <v>1090</v>
      </c>
      <c r="K75" s="45">
        <v>72000</v>
      </c>
    </row>
    <row r="76" spans="1:11">
      <c r="A76" s="44">
        <f t="shared" si="10"/>
        <v>6689</v>
      </c>
      <c r="B76" s="44">
        <f t="shared" si="11"/>
        <v>3587</v>
      </c>
      <c r="C76" s="44">
        <f t="shared" si="12"/>
        <v>2553</v>
      </c>
      <c r="D76" s="44">
        <f t="shared" si="13"/>
        <v>2036</v>
      </c>
      <c r="E76" s="44">
        <f t="shared" si="14"/>
        <v>1725</v>
      </c>
      <c r="F76" s="44">
        <f t="shared" si="15"/>
        <v>1519</v>
      </c>
      <c r="G76" s="44">
        <f t="shared" si="16"/>
        <v>1371</v>
      </c>
      <c r="H76" s="44">
        <f t="shared" si="17"/>
        <v>1260</v>
      </c>
      <c r="I76" s="44">
        <f t="shared" si="18"/>
        <v>1174</v>
      </c>
      <c r="J76" s="44">
        <f t="shared" si="19"/>
        <v>1105</v>
      </c>
      <c r="K76" s="45">
        <v>73000</v>
      </c>
    </row>
    <row r="77" spans="1:11">
      <c r="A77" s="44">
        <f t="shared" si="10"/>
        <v>6781</v>
      </c>
      <c r="B77" s="44">
        <f t="shared" si="11"/>
        <v>3636</v>
      </c>
      <c r="C77" s="44">
        <f t="shared" si="12"/>
        <v>2588</v>
      </c>
      <c r="D77" s="44">
        <f t="shared" si="13"/>
        <v>2064</v>
      </c>
      <c r="E77" s="44">
        <f t="shared" si="14"/>
        <v>1749</v>
      </c>
      <c r="F77" s="44">
        <f t="shared" si="15"/>
        <v>1539</v>
      </c>
      <c r="G77" s="44">
        <f t="shared" si="16"/>
        <v>1390</v>
      </c>
      <c r="H77" s="44">
        <f t="shared" si="17"/>
        <v>1277</v>
      </c>
      <c r="I77" s="44">
        <f t="shared" si="18"/>
        <v>1190</v>
      </c>
      <c r="J77" s="44">
        <f t="shared" si="19"/>
        <v>1120</v>
      </c>
      <c r="K77" s="45">
        <v>74000</v>
      </c>
    </row>
    <row r="78" spans="1:11">
      <c r="A78" s="44">
        <f t="shared" si="10"/>
        <v>6873</v>
      </c>
      <c r="B78" s="44">
        <f t="shared" si="11"/>
        <v>3685</v>
      </c>
      <c r="C78" s="44">
        <f t="shared" si="12"/>
        <v>2623</v>
      </c>
      <c r="D78" s="44">
        <f t="shared" si="13"/>
        <v>2091</v>
      </c>
      <c r="E78" s="44">
        <f t="shared" si="14"/>
        <v>1773</v>
      </c>
      <c r="F78" s="44">
        <f t="shared" si="15"/>
        <v>1560</v>
      </c>
      <c r="G78" s="44">
        <f t="shared" si="16"/>
        <v>1408</v>
      </c>
      <c r="H78" s="44">
        <f t="shared" si="17"/>
        <v>1295</v>
      </c>
      <c r="I78" s="44">
        <f t="shared" si="18"/>
        <v>1206</v>
      </c>
      <c r="J78" s="44">
        <f t="shared" si="19"/>
        <v>1135</v>
      </c>
      <c r="K78" s="45">
        <v>75000</v>
      </c>
    </row>
    <row r="79" spans="1:11">
      <c r="A79" s="44">
        <f t="shared" si="10"/>
        <v>6964</v>
      </c>
      <c r="B79" s="44">
        <f t="shared" si="11"/>
        <v>3734</v>
      </c>
      <c r="C79" s="44">
        <f t="shared" si="12"/>
        <v>2658</v>
      </c>
      <c r="D79" s="44">
        <f t="shared" si="13"/>
        <v>2119</v>
      </c>
      <c r="E79" s="44">
        <f t="shared" si="14"/>
        <v>1796</v>
      </c>
      <c r="F79" s="44">
        <f t="shared" si="15"/>
        <v>1581</v>
      </c>
      <c r="G79" s="44">
        <f t="shared" si="16"/>
        <v>1427</v>
      </c>
      <c r="H79" s="44">
        <f t="shared" si="17"/>
        <v>1312</v>
      </c>
      <c r="I79" s="44">
        <f t="shared" si="18"/>
        <v>1222</v>
      </c>
      <c r="J79" s="44">
        <f t="shared" si="19"/>
        <v>1150</v>
      </c>
      <c r="K79" s="45">
        <v>76000</v>
      </c>
    </row>
    <row r="80" spans="1:11">
      <c r="A80" s="44">
        <f t="shared" si="10"/>
        <v>7056</v>
      </c>
      <c r="B80" s="44">
        <f t="shared" si="11"/>
        <v>3784</v>
      </c>
      <c r="C80" s="44">
        <f t="shared" si="12"/>
        <v>2693</v>
      </c>
      <c r="D80" s="44">
        <f t="shared" si="13"/>
        <v>2147</v>
      </c>
      <c r="E80" s="44">
        <f t="shared" si="14"/>
        <v>1820</v>
      </c>
      <c r="F80" s="44">
        <f t="shared" si="15"/>
        <v>1602</v>
      </c>
      <c r="G80" s="44">
        <f t="shared" si="16"/>
        <v>1446</v>
      </c>
      <c r="H80" s="44">
        <f t="shared" si="17"/>
        <v>1329</v>
      </c>
      <c r="I80" s="44">
        <f t="shared" si="18"/>
        <v>1238</v>
      </c>
      <c r="J80" s="44">
        <f t="shared" si="19"/>
        <v>1166</v>
      </c>
      <c r="K80" s="45">
        <v>77000</v>
      </c>
    </row>
    <row r="81" spans="1:11">
      <c r="A81" s="44">
        <f t="shared" si="10"/>
        <v>7148</v>
      </c>
      <c r="B81" s="44">
        <f t="shared" si="11"/>
        <v>3833</v>
      </c>
      <c r="C81" s="44">
        <f t="shared" si="12"/>
        <v>2728</v>
      </c>
      <c r="D81" s="44">
        <f t="shared" si="13"/>
        <v>2175</v>
      </c>
      <c r="E81" s="44">
        <f t="shared" si="14"/>
        <v>1844</v>
      </c>
      <c r="F81" s="44">
        <f t="shared" si="15"/>
        <v>1623</v>
      </c>
      <c r="G81" s="44">
        <f t="shared" si="16"/>
        <v>1465</v>
      </c>
      <c r="H81" s="44">
        <f t="shared" si="17"/>
        <v>1346</v>
      </c>
      <c r="I81" s="44">
        <f t="shared" si="18"/>
        <v>1254</v>
      </c>
      <c r="J81" s="44">
        <f t="shared" si="19"/>
        <v>1181</v>
      </c>
      <c r="K81" s="45">
        <v>78000</v>
      </c>
    </row>
    <row r="82" spans="1:11">
      <c r="A82" s="44">
        <f t="shared" si="10"/>
        <v>7239</v>
      </c>
      <c r="B82" s="44">
        <f t="shared" si="11"/>
        <v>3882</v>
      </c>
      <c r="C82" s="44">
        <f t="shared" si="12"/>
        <v>2763</v>
      </c>
      <c r="D82" s="44">
        <f t="shared" si="13"/>
        <v>2203</v>
      </c>
      <c r="E82" s="44">
        <f t="shared" si="14"/>
        <v>1867</v>
      </c>
      <c r="F82" s="44">
        <f t="shared" si="15"/>
        <v>1643</v>
      </c>
      <c r="G82" s="44">
        <f t="shared" si="16"/>
        <v>1484</v>
      </c>
      <c r="H82" s="44">
        <f t="shared" si="17"/>
        <v>1364</v>
      </c>
      <c r="I82" s="44">
        <f t="shared" si="18"/>
        <v>1270</v>
      </c>
      <c r="J82" s="44">
        <f t="shared" si="19"/>
        <v>1196</v>
      </c>
      <c r="K82" s="45">
        <v>79000</v>
      </c>
    </row>
    <row r="83" spans="1:11">
      <c r="A83" s="44">
        <f t="shared" si="10"/>
        <v>7331</v>
      </c>
      <c r="B83" s="44">
        <f t="shared" si="11"/>
        <v>3931</v>
      </c>
      <c r="C83" s="44">
        <f t="shared" si="12"/>
        <v>2798</v>
      </c>
      <c r="D83" s="44">
        <f t="shared" si="13"/>
        <v>2231</v>
      </c>
      <c r="E83" s="44">
        <f t="shared" si="14"/>
        <v>1891</v>
      </c>
      <c r="F83" s="44">
        <f t="shared" si="15"/>
        <v>1664</v>
      </c>
      <c r="G83" s="44">
        <f t="shared" si="16"/>
        <v>1502</v>
      </c>
      <c r="H83" s="44">
        <f t="shared" si="17"/>
        <v>1381</v>
      </c>
      <c r="I83" s="44">
        <f t="shared" si="18"/>
        <v>1286</v>
      </c>
      <c r="J83" s="44">
        <f t="shared" si="19"/>
        <v>1211</v>
      </c>
      <c r="K83" s="45">
        <v>80000</v>
      </c>
    </row>
    <row r="84" spans="1:11">
      <c r="A84" s="44">
        <f t="shared" si="10"/>
        <v>7423</v>
      </c>
      <c r="B84" s="44">
        <f t="shared" si="11"/>
        <v>3980</v>
      </c>
      <c r="C84" s="44">
        <f t="shared" si="12"/>
        <v>2833</v>
      </c>
      <c r="D84" s="44">
        <f t="shared" si="13"/>
        <v>2259</v>
      </c>
      <c r="E84" s="44">
        <f t="shared" si="14"/>
        <v>1915</v>
      </c>
      <c r="F84" s="44">
        <f t="shared" si="15"/>
        <v>1685</v>
      </c>
      <c r="G84" s="44">
        <f t="shared" si="16"/>
        <v>1521</v>
      </c>
      <c r="H84" s="44">
        <f t="shared" si="17"/>
        <v>1398</v>
      </c>
      <c r="I84" s="44">
        <f t="shared" si="18"/>
        <v>1303</v>
      </c>
      <c r="J84" s="44">
        <f t="shared" si="19"/>
        <v>1226</v>
      </c>
      <c r="K84" s="45">
        <v>81000</v>
      </c>
    </row>
    <row r="85" spans="1:11">
      <c r="A85" s="44">
        <f t="shared" si="10"/>
        <v>7514</v>
      </c>
      <c r="B85" s="44">
        <f t="shared" si="11"/>
        <v>4029</v>
      </c>
      <c r="C85" s="44">
        <f t="shared" si="12"/>
        <v>2867</v>
      </c>
      <c r="D85" s="44">
        <f t="shared" si="13"/>
        <v>2287</v>
      </c>
      <c r="E85" s="44">
        <f t="shared" si="14"/>
        <v>1938</v>
      </c>
      <c r="F85" s="44">
        <f t="shared" si="15"/>
        <v>1706</v>
      </c>
      <c r="G85" s="44">
        <f t="shared" si="16"/>
        <v>1540</v>
      </c>
      <c r="H85" s="44">
        <f t="shared" si="17"/>
        <v>1415</v>
      </c>
      <c r="I85" s="44">
        <f t="shared" si="18"/>
        <v>1319</v>
      </c>
      <c r="J85" s="44">
        <f t="shared" si="19"/>
        <v>1241</v>
      </c>
      <c r="K85" s="45">
        <v>82000</v>
      </c>
    </row>
    <row r="86" spans="1:11">
      <c r="A86" s="44">
        <f t="shared" si="10"/>
        <v>7606</v>
      </c>
      <c r="B86" s="44">
        <f t="shared" si="11"/>
        <v>4078</v>
      </c>
      <c r="C86" s="44">
        <f t="shared" si="12"/>
        <v>2902</v>
      </c>
      <c r="D86" s="44">
        <f t="shared" si="13"/>
        <v>2315</v>
      </c>
      <c r="E86" s="44">
        <f t="shared" si="14"/>
        <v>1962</v>
      </c>
      <c r="F86" s="44">
        <f t="shared" si="15"/>
        <v>1727</v>
      </c>
      <c r="G86" s="44">
        <f t="shared" si="16"/>
        <v>1559</v>
      </c>
      <c r="H86" s="44">
        <f t="shared" si="17"/>
        <v>1433</v>
      </c>
      <c r="I86" s="44">
        <f t="shared" si="18"/>
        <v>1335</v>
      </c>
      <c r="J86" s="44">
        <f t="shared" si="19"/>
        <v>1256</v>
      </c>
      <c r="K86" s="45">
        <v>83000</v>
      </c>
    </row>
    <row r="87" spans="1:11">
      <c r="A87" s="44">
        <f t="shared" si="10"/>
        <v>7697</v>
      </c>
      <c r="B87" s="44">
        <f t="shared" si="11"/>
        <v>4127</v>
      </c>
      <c r="C87" s="44">
        <f t="shared" si="12"/>
        <v>2937</v>
      </c>
      <c r="D87" s="44">
        <f t="shared" si="13"/>
        <v>2342</v>
      </c>
      <c r="E87" s="44">
        <f t="shared" si="14"/>
        <v>1985</v>
      </c>
      <c r="F87" s="44">
        <f t="shared" si="15"/>
        <v>1747</v>
      </c>
      <c r="G87" s="44">
        <f t="shared" si="16"/>
        <v>1577</v>
      </c>
      <c r="H87" s="44">
        <f t="shared" si="17"/>
        <v>1450</v>
      </c>
      <c r="I87" s="44">
        <f t="shared" si="18"/>
        <v>1351</v>
      </c>
      <c r="J87" s="44">
        <f t="shared" si="19"/>
        <v>1271</v>
      </c>
      <c r="K87" s="45">
        <v>84000</v>
      </c>
    </row>
    <row r="88" spans="1:11">
      <c r="A88" s="44">
        <f t="shared" si="10"/>
        <v>7789</v>
      </c>
      <c r="B88" s="44">
        <f t="shared" si="11"/>
        <v>4177</v>
      </c>
      <c r="C88" s="44">
        <f t="shared" si="12"/>
        <v>2972</v>
      </c>
      <c r="D88" s="44">
        <f t="shared" si="13"/>
        <v>2370</v>
      </c>
      <c r="E88" s="44">
        <f t="shared" si="14"/>
        <v>2009</v>
      </c>
      <c r="F88" s="44">
        <f t="shared" si="15"/>
        <v>1768</v>
      </c>
      <c r="G88" s="44">
        <f t="shared" si="16"/>
        <v>1596</v>
      </c>
      <c r="H88" s="44">
        <f t="shared" si="17"/>
        <v>1467</v>
      </c>
      <c r="I88" s="44">
        <f t="shared" si="18"/>
        <v>1367</v>
      </c>
      <c r="J88" s="44">
        <f t="shared" si="19"/>
        <v>1287</v>
      </c>
      <c r="K88" s="45">
        <v>85000</v>
      </c>
    </row>
    <row r="89" spans="1:11">
      <c r="A89" s="44">
        <f t="shared" si="10"/>
        <v>7881</v>
      </c>
      <c r="B89" s="44">
        <f t="shared" si="11"/>
        <v>4226</v>
      </c>
      <c r="C89" s="44">
        <f t="shared" si="12"/>
        <v>3007</v>
      </c>
      <c r="D89" s="44">
        <f t="shared" si="13"/>
        <v>2398</v>
      </c>
      <c r="E89" s="44">
        <f t="shared" si="14"/>
        <v>2033</v>
      </c>
      <c r="F89" s="44">
        <f t="shared" si="15"/>
        <v>1789</v>
      </c>
      <c r="G89" s="44">
        <f t="shared" si="16"/>
        <v>1615</v>
      </c>
      <c r="H89" s="44">
        <f t="shared" si="17"/>
        <v>1484</v>
      </c>
      <c r="I89" s="44">
        <f t="shared" si="18"/>
        <v>1383</v>
      </c>
      <c r="J89" s="44">
        <f t="shared" si="19"/>
        <v>1302</v>
      </c>
      <c r="K89" s="45">
        <v>86000</v>
      </c>
    </row>
    <row r="90" spans="1:11">
      <c r="A90" s="44">
        <f t="shared" si="10"/>
        <v>7972</v>
      </c>
      <c r="B90" s="44">
        <f t="shared" si="11"/>
        <v>4275</v>
      </c>
      <c r="C90" s="44">
        <f t="shared" si="12"/>
        <v>3042</v>
      </c>
      <c r="D90" s="44">
        <f t="shared" si="13"/>
        <v>2426</v>
      </c>
      <c r="E90" s="44">
        <f t="shared" si="14"/>
        <v>2056</v>
      </c>
      <c r="F90" s="44">
        <f t="shared" si="15"/>
        <v>1810</v>
      </c>
      <c r="G90" s="44">
        <f t="shared" si="16"/>
        <v>1634</v>
      </c>
      <c r="H90" s="44">
        <f t="shared" si="17"/>
        <v>1502</v>
      </c>
      <c r="I90" s="44">
        <f t="shared" si="18"/>
        <v>1399</v>
      </c>
      <c r="J90" s="44">
        <f t="shared" si="19"/>
        <v>1317</v>
      </c>
      <c r="K90" s="45">
        <v>87000</v>
      </c>
    </row>
    <row r="91" spans="1:11">
      <c r="A91" s="44">
        <f t="shared" si="10"/>
        <v>8064</v>
      </c>
      <c r="B91" s="44">
        <f t="shared" si="11"/>
        <v>4324</v>
      </c>
      <c r="C91" s="44">
        <f t="shared" si="12"/>
        <v>3077</v>
      </c>
      <c r="D91" s="44">
        <f t="shared" si="13"/>
        <v>2454</v>
      </c>
      <c r="E91" s="44">
        <f t="shared" si="14"/>
        <v>2080</v>
      </c>
      <c r="F91" s="44">
        <f t="shared" si="15"/>
        <v>1831</v>
      </c>
      <c r="G91" s="44">
        <f t="shared" si="16"/>
        <v>1653</v>
      </c>
      <c r="H91" s="44">
        <f t="shared" si="17"/>
        <v>1519</v>
      </c>
      <c r="I91" s="44">
        <f t="shared" si="18"/>
        <v>1415</v>
      </c>
      <c r="J91" s="44">
        <f t="shared" si="19"/>
        <v>1332</v>
      </c>
      <c r="K91" s="45">
        <v>88000</v>
      </c>
    </row>
    <row r="92" spans="1:11">
      <c r="A92" s="44">
        <f t="shared" si="10"/>
        <v>8156</v>
      </c>
      <c r="B92" s="44">
        <f t="shared" si="11"/>
        <v>4373</v>
      </c>
      <c r="C92" s="44">
        <f t="shared" si="12"/>
        <v>3112</v>
      </c>
      <c r="D92" s="44">
        <f t="shared" si="13"/>
        <v>2482</v>
      </c>
      <c r="E92" s="44">
        <f t="shared" si="14"/>
        <v>2104</v>
      </c>
      <c r="F92" s="44">
        <f t="shared" si="15"/>
        <v>1851</v>
      </c>
      <c r="G92" s="44">
        <f t="shared" si="16"/>
        <v>1671</v>
      </c>
      <c r="H92" s="44">
        <f t="shared" si="17"/>
        <v>1536</v>
      </c>
      <c r="I92" s="44">
        <f t="shared" si="18"/>
        <v>1431</v>
      </c>
      <c r="J92" s="44">
        <f t="shared" si="19"/>
        <v>1347</v>
      </c>
      <c r="K92" s="45">
        <v>89000</v>
      </c>
    </row>
    <row r="93" spans="1:11">
      <c r="A93" s="44">
        <f t="shared" si="10"/>
        <v>8247</v>
      </c>
      <c r="B93" s="44">
        <f t="shared" si="11"/>
        <v>4422</v>
      </c>
      <c r="C93" s="44">
        <f t="shared" si="12"/>
        <v>3147</v>
      </c>
      <c r="D93" s="44">
        <f t="shared" si="13"/>
        <v>2510</v>
      </c>
      <c r="E93" s="44">
        <f t="shared" si="14"/>
        <v>2127</v>
      </c>
      <c r="F93" s="44">
        <f t="shared" si="15"/>
        <v>1872</v>
      </c>
      <c r="G93" s="44">
        <f t="shared" si="16"/>
        <v>1690</v>
      </c>
      <c r="H93" s="44">
        <f t="shared" si="17"/>
        <v>1553</v>
      </c>
      <c r="I93" s="44">
        <f t="shared" si="18"/>
        <v>1447</v>
      </c>
      <c r="J93" s="44">
        <f t="shared" si="19"/>
        <v>1362</v>
      </c>
      <c r="K93" s="45">
        <v>90000</v>
      </c>
    </row>
    <row r="94" spans="1:11">
      <c r="A94" s="44">
        <f t="shared" si="10"/>
        <v>8339</v>
      </c>
      <c r="B94" s="44">
        <f t="shared" si="11"/>
        <v>4471</v>
      </c>
      <c r="C94" s="44">
        <f t="shared" si="12"/>
        <v>3182</v>
      </c>
      <c r="D94" s="44">
        <f t="shared" si="13"/>
        <v>2538</v>
      </c>
      <c r="E94" s="44">
        <f t="shared" si="14"/>
        <v>2151</v>
      </c>
      <c r="F94" s="44">
        <f t="shared" si="15"/>
        <v>1893</v>
      </c>
      <c r="G94" s="44">
        <f t="shared" si="16"/>
        <v>1709</v>
      </c>
      <c r="H94" s="44">
        <f t="shared" si="17"/>
        <v>1571</v>
      </c>
      <c r="I94" s="44">
        <f t="shared" si="18"/>
        <v>1463</v>
      </c>
      <c r="J94" s="44">
        <f t="shared" si="19"/>
        <v>1377</v>
      </c>
      <c r="K94" s="45">
        <v>91000</v>
      </c>
    </row>
    <row r="95" spans="1:11">
      <c r="A95" s="44">
        <f t="shared" si="10"/>
        <v>8430</v>
      </c>
      <c r="B95" s="44">
        <f t="shared" si="11"/>
        <v>4520</v>
      </c>
      <c r="C95" s="44">
        <f t="shared" si="12"/>
        <v>3217</v>
      </c>
      <c r="D95" s="44">
        <f t="shared" si="13"/>
        <v>2565</v>
      </c>
      <c r="E95" s="44">
        <f t="shared" si="14"/>
        <v>2174</v>
      </c>
      <c r="F95" s="44">
        <f t="shared" si="15"/>
        <v>1914</v>
      </c>
      <c r="G95" s="44">
        <f t="shared" si="16"/>
        <v>1728</v>
      </c>
      <c r="H95" s="44">
        <f t="shared" si="17"/>
        <v>1588</v>
      </c>
      <c r="I95" s="44">
        <f t="shared" si="18"/>
        <v>1479</v>
      </c>
      <c r="J95" s="44">
        <f t="shared" si="19"/>
        <v>1392</v>
      </c>
      <c r="K95" s="45">
        <v>92000</v>
      </c>
    </row>
    <row r="96" spans="1:11">
      <c r="A96" s="44">
        <f t="shared" si="10"/>
        <v>8522</v>
      </c>
      <c r="B96" s="44">
        <f t="shared" si="11"/>
        <v>4570</v>
      </c>
      <c r="C96" s="44">
        <f t="shared" si="12"/>
        <v>3252</v>
      </c>
      <c r="D96" s="44">
        <f t="shared" si="13"/>
        <v>2593</v>
      </c>
      <c r="E96" s="44">
        <f t="shared" si="14"/>
        <v>2198</v>
      </c>
      <c r="F96" s="44">
        <f t="shared" si="15"/>
        <v>1935</v>
      </c>
      <c r="G96" s="44">
        <f t="shared" si="16"/>
        <v>1746</v>
      </c>
      <c r="H96" s="44">
        <f t="shared" si="17"/>
        <v>1605</v>
      </c>
      <c r="I96" s="44">
        <f t="shared" si="18"/>
        <v>1495</v>
      </c>
      <c r="J96" s="44">
        <f t="shared" si="19"/>
        <v>1408</v>
      </c>
      <c r="K96" s="45">
        <v>93000</v>
      </c>
    </row>
    <row r="97" spans="1:11">
      <c r="A97" s="44">
        <f t="shared" si="10"/>
        <v>8614</v>
      </c>
      <c r="B97" s="44">
        <f t="shared" si="11"/>
        <v>4619</v>
      </c>
      <c r="C97" s="44">
        <f t="shared" si="12"/>
        <v>3287</v>
      </c>
      <c r="D97" s="44">
        <f t="shared" si="13"/>
        <v>2621</v>
      </c>
      <c r="E97" s="44">
        <f t="shared" si="14"/>
        <v>2222</v>
      </c>
      <c r="F97" s="44">
        <f t="shared" si="15"/>
        <v>1955</v>
      </c>
      <c r="G97" s="44">
        <f t="shared" si="16"/>
        <v>1765</v>
      </c>
      <c r="H97" s="44">
        <f t="shared" si="17"/>
        <v>1622</v>
      </c>
      <c r="I97" s="44">
        <f t="shared" si="18"/>
        <v>1511</v>
      </c>
      <c r="J97" s="44">
        <f t="shared" si="19"/>
        <v>1423</v>
      </c>
      <c r="K97" s="45">
        <v>94000</v>
      </c>
    </row>
    <row r="98" spans="1:11">
      <c r="A98" s="44">
        <f t="shared" si="10"/>
        <v>8705</v>
      </c>
      <c r="B98" s="44">
        <f t="shared" si="11"/>
        <v>4668</v>
      </c>
      <c r="C98" s="44">
        <f t="shared" si="12"/>
        <v>3322</v>
      </c>
      <c r="D98" s="44">
        <f t="shared" si="13"/>
        <v>2649</v>
      </c>
      <c r="E98" s="44">
        <f t="shared" si="14"/>
        <v>2245</v>
      </c>
      <c r="F98" s="44">
        <f t="shared" si="15"/>
        <v>1976</v>
      </c>
      <c r="G98" s="44">
        <f t="shared" si="16"/>
        <v>1784</v>
      </c>
      <c r="H98" s="44">
        <f t="shared" si="17"/>
        <v>1640</v>
      </c>
      <c r="I98" s="44">
        <f t="shared" si="18"/>
        <v>1528</v>
      </c>
      <c r="J98" s="44">
        <f t="shared" si="19"/>
        <v>1438</v>
      </c>
      <c r="K98" s="45">
        <v>95000</v>
      </c>
    </row>
    <row r="99" spans="1:11">
      <c r="A99" s="44">
        <f t="shared" si="10"/>
        <v>8797</v>
      </c>
      <c r="B99" s="44">
        <f t="shared" si="11"/>
        <v>4717</v>
      </c>
      <c r="C99" s="44">
        <f t="shared" si="12"/>
        <v>3357</v>
      </c>
      <c r="D99" s="44">
        <f t="shared" si="13"/>
        <v>2677</v>
      </c>
      <c r="E99" s="44">
        <f t="shared" si="14"/>
        <v>2269</v>
      </c>
      <c r="F99" s="44">
        <f t="shared" si="15"/>
        <v>1997</v>
      </c>
      <c r="G99" s="44">
        <f t="shared" si="16"/>
        <v>1803</v>
      </c>
      <c r="H99" s="44">
        <f t="shared" si="17"/>
        <v>1657</v>
      </c>
      <c r="I99" s="44">
        <f t="shared" si="18"/>
        <v>1544</v>
      </c>
      <c r="J99" s="44">
        <f t="shared" si="19"/>
        <v>1453</v>
      </c>
      <c r="K99" s="45">
        <v>96000</v>
      </c>
    </row>
    <row r="100" spans="1:11">
      <c r="A100" s="44">
        <f t="shared" si="10"/>
        <v>8889</v>
      </c>
      <c r="B100" s="44">
        <f t="shared" si="11"/>
        <v>4766</v>
      </c>
      <c r="C100" s="44">
        <f t="shared" si="12"/>
        <v>3392</v>
      </c>
      <c r="D100" s="44">
        <f t="shared" si="13"/>
        <v>2705</v>
      </c>
      <c r="E100" s="44">
        <f t="shared" si="14"/>
        <v>2293</v>
      </c>
      <c r="F100" s="44">
        <f t="shared" si="15"/>
        <v>2018</v>
      </c>
      <c r="G100" s="44">
        <f t="shared" si="16"/>
        <v>1821</v>
      </c>
      <c r="H100" s="44">
        <f t="shared" si="17"/>
        <v>1674</v>
      </c>
      <c r="I100" s="44">
        <f t="shared" si="18"/>
        <v>1560</v>
      </c>
      <c r="J100" s="44">
        <f t="shared" si="19"/>
        <v>1468</v>
      </c>
      <c r="K100" s="45">
        <v>97000</v>
      </c>
    </row>
    <row r="101" spans="1:11">
      <c r="A101" s="44">
        <f t="shared" si="10"/>
        <v>8980</v>
      </c>
      <c r="B101" s="44">
        <f t="shared" si="11"/>
        <v>4815</v>
      </c>
      <c r="C101" s="44">
        <f t="shared" si="12"/>
        <v>3427</v>
      </c>
      <c r="D101" s="44">
        <f t="shared" si="13"/>
        <v>2733</v>
      </c>
      <c r="E101" s="44">
        <f t="shared" si="14"/>
        <v>2316</v>
      </c>
      <c r="F101" s="44">
        <f t="shared" si="15"/>
        <v>2039</v>
      </c>
      <c r="G101" s="44">
        <f t="shared" si="16"/>
        <v>1840</v>
      </c>
      <c r="H101" s="44">
        <f t="shared" si="17"/>
        <v>1691</v>
      </c>
      <c r="I101" s="44">
        <f t="shared" si="18"/>
        <v>1576</v>
      </c>
      <c r="J101" s="44">
        <f t="shared" si="19"/>
        <v>1483</v>
      </c>
      <c r="K101" s="45">
        <v>98000</v>
      </c>
    </row>
    <row r="102" spans="1:11">
      <c r="A102" s="44">
        <f t="shared" si="10"/>
        <v>9072</v>
      </c>
      <c r="B102" s="44">
        <f t="shared" si="11"/>
        <v>4864</v>
      </c>
      <c r="C102" s="44">
        <f t="shared" si="12"/>
        <v>3462</v>
      </c>
      <c r="D102" s="44">
        <f t="shared" si="13"/>
        <v>2761</v>
      </c>
      <c r="E102" s="44">
        <f t="shared" si="14"/>
        <v>2340</v>
      </c>
      <c r="F102" s="44">
        <f t="shared" si="15"/>
        <v>2059</v>
      </c>
      <c r="G102" s="44">
        <f t="shared" si="16"/>
        <v>1859</v>
      </c>
      <c r="H102" s="44">
        <f t="shared" si="17"/>
        <v>1709</v>
      </c>
      <c r="I102" s="44">
        <f t="shared" si="18"/>
        <v>1592</v>
      </c>
      <c r="J102" s="44">
        <f t="shared" si="19"/>
        <v>1498</v>
      </c>
      <c r="K102" s="45">
        <v>99000</v>
      </c>
    </row>
    <row r="103" spans="1:11">
      <c r="A103" s="44">
        <f t="shared" si="10"/>
        <v>9163</v>
      </c>
      <c r="B103" s="44">
        <f t="shared" si="11"/>
        <v>4913</v>
      </c>
      <c r="C103" s="44">
        <f t="shared" si="12"/>
        <v>3497</v>
      </c>
      <c r="D103" s="44">
        <f t="shared" si="13"/>
        <v>2788</v>
      </c>
      <c r="E103" s="44">
        <f t="shared" si="14"/>
        <v>2363</v>
      </c>
      <c r="F103" s="44">
        <f t="shared" si="15"/>
        <v>2080</v>
      </c>
      <c r="G103" s="44">
        <f t="shared" si="16"/>
        <v>1878</v>
      </c>
      <c r="H103" s="44">
        <f t="shared" si="17"/>
        <v>1726</v>
      </c>
      <c r="I103" s="44">
        <f t="shared" si="18"/>
        <v>1608</v>
      </c>
      <c r="J103" s="44">
        <f t="shared" si="19"/>
        <v>1513</v>
      </c>
      <c r="K103" s="45">
        <v>100000</v>
      </c>
    </row>
    <row r="104" spans="1:11">
      <c r="A104" s="44">
        <f t="shared" si="10"/>
        <v>9255</v>
      </c>
      <c r="B104" s="44">
        <f t="shared" si="11"/>
        <v>4963</v>
      </c>
      <c r="C104" s="44">
        <f t="shared" si="12"/>
        <v>3532</v>
      </c>
      <c r="D104" s="44">
        <f t="shared" si="13"/>
        <v>2816</v>
      </c>
      <c r="E104" s="44">
        <f t="shared" si="14"/>
        <v>2387</v>
      </c>
      <c r="F104" s="44">
        <f t="shared" si="15"/>
        <v>2101</v>
      </c>
      <c r="G104" s="44">
        <f t="shared" si="16"/>
        <v>1897</v>
      </c>
      <c r="H104" s="44">
        <f t="shared" si="17"/>
        <v>1743</v>
      </c>
      <c r="I104" s="44">
        <f t="shared" si="18"/>
        <v>1624</v>
      </c>
      <c r="J104" s="44">
        <f t="shared" si="19"/>
        <v>1529</v>
      </c>
      <c r="K104" s="45">
        <v>101000</v>
      </c>
    </row>
    <row r="105" spans="1:11">
      <c r="A105" s="44">
        <f t="shared" si="10"/>
        <v>9347</v>
      </c>
      <c r="B105" s="44">
        <f t="shared" si="11"/>
        <v>5012</v>
      </c>
      <c r="C105" s="44">
        <f t="shared" si="12"/>
        <v>3567</v>
      </c>
      <c r="D105" s="44">
        <f t="shared" si="13"/>
        <v>2844</v>
      </c>
      <c r="E105" s="44">
        <f t="shared" si="14"/>
        <v>2411</v>
      </c>
      <c r="F105" s="44">
        <f t="shared" si="15"/>
        <v>2122</v>
      </c>
      <c r="G105" s="44">
        <f t="shared" si="16"/>
        <v>1915</v>
      </c>
      <c r="H105" s="44">
        <f t="shared" si="17"/>
        <v>1761</v>
      </c>
      <c r="I105" s="44">
        <f t="shared" si="18"/>
        <v>1640</v>
      </c>
      <c r="J105" s="44">
        <f t="shared" si="19"/>
        <v>1544</v>
      </c>
      <c r="K105" s="45">
        <v>102000</v>
      </c>
    </row>
    <row r="106" spans="1:11">
      <c r="A106" s="44">
        <f t="shared" si="10"/>
        <v>9438</v>
      </c>
      <c r="B106" s="44">
        <f t="shared" si="11"/>
        <v>5061</v>
      </c>
      <c r="C106" s="44">
        <f t="shared" si="12"/>
        <v>3602</v>
      </c>
      <c r="D106" s="44">
        <f t="shared" si="13"/>
        <v>2872</v>
      </c>
      <c r="E106" s="44">
        <f t="shared" si="14"/>
        <v>2434</v>
      </c>
      <c r="F106" s="44">
        <f t="shared" si="15"/>
        <v>2143</v>
      </c>
      <c r="G106" s="44">
        <f t="shared" si="16"/>
        <v>1934</v>
      </c>
      <c r="H106" s="44">
        <f t="shared" si="17"/>
        <v>1778</v>
      </c>
      <c r="I106" s="44">
        <f t="shared" si="18"/>
        <v>1656</v>
      </c>
      <c r="J106" s="44">
        <f t="shared" si="19"/>
        <v>1559</v>
      </c>
      <c r="K106" s="45">
        <v>103000</v>
      </c>
    </row>
    <row r="107" spans="1:11">
      <c r="A107" s="44">
        <f t="shared" si="10"/>
        <v>9530</v>
      </c>
      <c r="B107" s="44">
        <f t="shared" si="11"/>
        <v>5110</v>
      </c>
      <c r="C107" s="44">
        <f t="shared" si="12"/>
        <v>3637</v>
      </c>
      <c r="D107" s="44">
        <f t="shared" si="13"/>
        <v>2900</v>
      </c>
      <c r="E107" s="44">
        <f t="shared" si="14"/>
        <v>2458</v>
      </c>
      <c r="F107" s="44">
        <f t="shared" si="15"/>
        <v>2163</v>
      </c>
      <c r="G107" s="44">
        <f t="shared" si="16"/>
        <v>1953</v>
      </c>
      <c r="H107" s="44">
        <f t="shared" si="17"/>
        <v>1795</v>
      </c>
      <c r="I107" s="44">
        <f t="shared" si="18"/>
        <v>1672</v>
      </c>
      <c r="J107" s="44">
        <f t="shared" si="19"/>
        <v>1574</v>
      </c>
      <c r="K107" s="45">
        <v>104000</v>
      </c>
    </row>
    <row r="108" spans="1:11">
      <c r="A108" s="44">
        <f t="shared" si="10"/>
        <v>9622</v>
      </c>
      <c r="B108" s="44">
        <f t="shared" si="11"/>
        <v>5159</v>
      </c>
      <c r="C108" s="44">
        <f t="shared" si="12"/>
        <v>3672</v>
      </c>
      <c r="D108" s="44">
        <f t="shared" si="13"/>
        <v>2928</v>
      </c>
      <c r="E108" s="44">
        <f t="shared" si="14"/>
        <v>2482</v>
      </c>
      <c r="F108" s="44">
        <f t="shared" si="15"/>
        <v>2184</v>
      </c>
      <c r="G108" s="44">
        <f t="shared" si="16"/>
        <v>1972</v>
      </c>
      <c r="H108" s="44">
        <f t="shared" si="17"/>
        <v>1812</v>
      </c>
      <c r="I108" s="44">
        <f t="shared" si="18"/>
        <v>1688</v>
      </c>
      <c r="J108" s="44">
        <f t="shared" si="19"/>
        <v>1589</v>
      </c>
      <c r="K108" s="45">
        <v>105000</v>
      </c>
    </row>
    <row r="109" spans="1:11">
      <c r="A109" s="44">
        <f t="shared" si="10"/>
        <v>9713</v>
      </c>
      <c r="B109" s="44">
        <f t="shared" si="11"/>
        <v>5208</v>
      </c>
      <c r="C109" s="44">
        <f t="shared" si="12"/>
        <v>3707</v>
      </c>
      <c r="D109" s="44">
        <f t="shared" si="13"/>
        <v>2956</v>
      </c>
      <c r="E109" s="44">
        <f t="shared" si="14"/>
        <v>2505</v>
      </c>
      <c r="F109" s="44">
        <f t="shared" si="15"/>
        <v>2205</v>
      </c>
      <c r="G109" s="44">
        <f t="shared" si="16"/>
        <v>1990</v>
      </c>
      <c r="H109" s="44">
        <f t="shared" si="17"/>
        <v>1830</v>
      </c>
      <c r="I109" s="44">
        <f t="shared" si="18"/>
        <v>1704</v>
      </c>
      <c r="J109" s="44">
        <f t="shared" si="19"/>
        <v>1604</v>
      </c>
      <c r="K109" s="45">
        <v>106000</v>
      </c>
    </row>
    <row r="110" spans="1:11">
      <c r="A110" s="44">
        <f t="shared" si="10"/>
        <v>9805</v>
      </c>
      <c r="B110" s="44">
        <f t="shared" si="11"/>
        <v>5257</v>
      </c>
      <c r="C110" s="44">
        <f t="shared" si="12"/>
        <v>3742</v>
      </c>
      <c r="D110" s="44">
        <f t="shared" si="13"/>
        <v>2984</v>
      </c>
      <c r="E110" s="44">
        <f t="shared" si="14"/>
        <v>2529</v>
      </c>
      <c r="F110" s="44">
        <f t="shared" si="15"/>
        <v>2226</v>
      </c>
      <c r="G110" s="44">
        <f t="shared" si="16"/>
        <v>2009</v>
      </c>
      <c r="H110" s="44">
        <f t="shared" si="17"/>
        <v>1847</v>
      </c>
      <c r="I110" s="44">
        <f t="shared" si="18"/>
        <v>1720</v>
      </c>
      <c r="J110" s="44">
        <f t="shared" si="19"/>
        <v>1619</v>
      </c>
      <c r="K110" s="45">
        <v>107000</v>
      </c>
    </row>
    <row r="111" spans="1:11">
      <c r="A111" s="44">
        <f t="shared" si="10"/>
        <v>9897</v>
      </c>
      <c r="B111" s="44">
        <f t="shared" si="11"/>
        <v>5307</v>
      </c>
      <c r="C111" s="44">
        <f t="shared" si="12"/>
        <v>3777</v>
      </c>
      <c r="D111" s="44">
        <f t="shared" si="13"/>
        <v>3012</v>
      </c>
      <c r="E111" s="44">
        <f t="shared" si="14"/>
        <v>2553</v>
      </c>
      <c r="F111" s="44">
        <f t="shared" si="15"/>
        <v>2247</v>
      </c>
      <c r="G111" s="44">
        <f t="shared" si="16"/>
        <v>2028</v>
      </c>
      <c r="H111" s="44">
        <f t="shared" si="17"/>
        <v>1864</v>
      </c>
      <c r="I111" s="44">
        <f t="shared" si="18"/>
        <v>1737</v>
      </c>
      <c r="J111" s="44">
        <f t="shared" si="19"/>
        <v>1635</v>
      </c>
      <c r="K111" s="45">
        <v>108000</v>
      </c>
    </row>
    <row r="112" spans="1:11">
      <c r="A112" s="44">
        <f t="shared" si="10"/>
        <v>9988</v>
      </c>
      <c r="B112" s="44">
        <f t="shared" si="11"/>
        <v>5356</v>
      </c>
      <c r="C112" s="44">
        <f t="shared" si="12"/>
        <v>3812</v>
      </c>
      <c r="D112" s="44">
        <f t="shared" si="13"/>
        <v>3039</v>
      </c>
      <c r="E112" s="44">
        <f t="shared" si="14"/>
        <v>2576</v>
      </c>
      <c r="F112" s="44">
        <f t="shared" si="15"/>
        <v>2267</v>
      </c>
      <c r="G112" s="44">
        <f t="shared" si="16"/>
        <v>2047</v>
      </c>
      <c r="H112" s="44">
        <f t="shared" si="17"/>
        <v>1881</v>
      </c>
      <c r="I112" s="44">
        <f t="shared" si="18"/>
        <v>1753</v>
      </c>
      <c r="J112" s="44">
        <f t="shared" si="19"/>
        <v>1650</v>
      </c>
      <c r="K112" s="45">
        <v>109000</v>
      </c>
    </row>
    <row r="113" spans="1:11">
      <c r="A113" s="44">
        <f t="shared" si="10"/>
        <v>10080</v>
      </c>
      <c r="B113" s="44">
        <f t="shared" si="11"/>
        <v>5405</v>
      </c>
      <c r="C113" s="44">
        <f t="shared" si="12"/>
        <v>3846</v>
      </c>
      <c r="D113" s="44">
        <f t="shared" si="13"/>
        <v>3067</v>
      </c>
      <c r="E113" s="44">
        <f t="shared" si="14"/>
        <v>2600</v>
      </c>
      <c r="F113" s="44">
        <f t="shared" si="15"/>
        <v>2288</v>
      </c>
      <c r="G113" s="44">
        <f t="shared" si="16"/>
        <v>2066</v>
      </c>
      <c r="H113" s="44">
        <f t="shared" si="17"/>
        <v>1899</v>
      </c>
      <c r="I113" s="44">
        <f t="shared" si="18"/>
        <v>1769</v>
      </c>
      <c r="J113" s="44">
        <f t="shared" si="19"/>
        <v>1665</v>
      </c>
      <c r="K113" s="45">
        <v>110000</v>
      </c>
    </row>
    <row r="114" spans="1:11">
      <c r="A114" s="44">
        <f t="shared" si="10"/>
        <v>10171</v>
      </c>
      <c r="B114" s="44">
        <f t="shared" si="11"/>
        <v>5454</v>
      </c>
      <c r="C114" s="44">
        <f t="shared" si="12"/>
        <v>3881</v>
      </c>
      <c r="D114" s="44">
        <f t="shared" si="13"/>
        <v>3095</v>
      </c>
      <c r="E114" s="44">
        <f t="shared" si="14"/>
        <v>2623</v>
      </c>
      <c r="F114" s="44">
        <f t="shared" si="15"/>
        <v>2309</v>
      </c>
      <c r="G114" s="44">
        <f t="shared" si="16"/>
        <v>2084</v>
      </c>
      <c r="H114" s="44">
        <f t="shared" si="17"/>
        <v>1916</v>
      </c>
      <c r="I114" s="44">
        <f t="shared" si="18"/>
        <v>1785</v>
      </c>
      <c r="J114" s="44">
        <f t="shared" si="19"/>
        <v>1680</v>
      </c>
      <c r="K114" s="45">
        <v>111000</v>
      </c>
    </row>
    <row r="115" spans="1:11">
      <c r="A115" s="44">
        <f t="shared" si="10"/>
        <v>10263</v>
      </c>
      <c r="B115" s="44">
        <f t="shared" si="11"/>
        <v>5503</v>
      </c>
      <c r="C115" s="44">
        <f t="shared" si="12"/>
        <v>3916</v>
      </c>
      <c r="D115" s="44">
        <f t="shared" si="13"/>
        <v>3123</v>
      </c>
      <c r="E115" s="44">
        <f t="shared" si="14"/>
        <v>2647</v>
      </c>
      <c r="F115" s="44">
        <f t="shared" si="15"/>
        <v>2330</v>
      </c>
      <c r="G115" s="44">
        <f t="shared" si="16"/>
        <v>2103</v>
      </c>
      <c r="H115" s="44">
        <f t="shared" si="17"/>
        <v>1933</v>
      </c>
      <c r="I115" s="44">
        <f t="shared" si="18"/>
        <v>1801</v>
      </c>
      <c r="J115" s="44">
        <f t="shared" si="19"/>
        <v>1695</v>
      </c>
      <c r="K115" s="45">
        <v>112000</v>
      </c>
    </row>
    <row r="116" spans="1:11">
      <c r="A116" s="44">
        <f t="shared" si="10"/>
        <v>10355</v>
      </c>
      <c r="B116" s="44">
        <f t="shared" si="11"/>
        <v>5552</v>
      </c>
      <c r="C116" s="44">
        <f t="shared" si="12"/>
        <v>3951</v>
      </c>
      <c r="D116" s="44">
        <f t="shared" si="13"/>
        <v>3151</v>
      </c>
      <c r="E116" s="44">
        <f t="shared" si="14"/>
        <v>2671</v>
      </c>
      <c r="F116" s="44">
        <f t="shared" si="15"/>
        <v>2351</v>
      </c>
      <c r="G116" s="44">
        <f t="shared" si="16"/>
        <v>2122</v>
      </c>
      <c r="H116" s="44">
        <f t="shared" si="17"/>
        <v>1950</v>
      </c>
      <c r="I116" s="44">
        <f t="shared" si="18"/>
        <v>1817</v>
      </c>
      <c r="J116" s="44">
        <f t="shared" si="19"/>
        <v>1710</v>
      </c>
      <c r="K116" s="45">
        <v>113000</v>
      </c>
    </row>
    <row r="117" spans="1:11">
      <c r="A117" s="44">
        <f t="shared" si="10"/>
        <v>10446</v>
      </c>
      <c r="B117" s="44">
        <f t="shared" si="11"/>
        <v>5601</v>
      </c>
      <c r="C117" s="44">
        <f t="shared" si="12"/>
        <v>3986</v>
      </c>
      <c r="D117" s="44">
        <f t="shared" si="13"/>
        <v>3179</v>
      </c>
      <c r="E117" s="44">
        <f t="shared" si="14"/>
        <v>2694</v>
      </c>
      <c r="F117" s="44">
        <f t="shared" si="15"/>
        <v>2371</v>
      </c>
      <c r="G117" s="44">
        <f t="shared" si="16"/>
        <v>2141</v>
      </c>
      <c r="H117" s="44">
        <f t="shared" si="17"/>
        <v>1968</v>
      </c>
      <c r="I117" s="44">
        <f t="shared" si="18"/>
        <v>1833</v>
      </c>
      <c r="J117" s="44">
        <f t="shared" si="19"/>
        <v>1725</v>
      </c>
      <c r="K117" s="45">
        <v>114000</v>
      </c>
    </row>
    <row r="118" spans="1:11">
      <c r="A118" s="44">
        <f t="shared" si="10"/>
        <v>10538</v>
      </c>
      <c r="B118" s="44">
        <f t="shared" si="11"/>
        <v>5650</v>
      </c>
      <c r="C118" s="44">
        <f t="shared" si="12"/>
        <v>4021</v>
      </c>
      <c r="D118" s="44">
        <f t="shared" si="13"/>
        <v>3207</v>
      </c>
      <c r="E118" s="44">
        <f t="shared" si="14"/>
        <v>2718</v>
      </c>
      <c r="F118" s="44">
        <f t="shared" si="15"/>
        <v>2392</v>
      </c>
      <c r="G118" s="44">
        <f t="shared" si="16"/>
        <v>2159</v>
      </c>
      <c r="H118" s="44">
        <f t="shared" si="17"/>
        <v>1985</v>
      </c>
      <c r="I118" s="44">
        <f t="shared" si="18"/>
        <v>1849</v>
      </c>
      <c r="J118" s="44">
        <f t="shared" si="19"/>
        <v>1740</v>
      </c>
      <c r="K118" s="45">
        <v>115000</v>
      </c>
    </row>
    <row r="119" spans="1:11">
      <c r="A119" s="44">
        <f t="shared" si="10"/>
        <v>10630</v>
      </c>
      <c r="B119" s="44">
        <f t="shared" si="11"/>
        <v>5700</v>
      </c>
      <c r="C119" s="44">
        <f t="shared" si="12"/>
        <v>4056</v>
      </c>
      <c r="D119" s="44">
        <f t="shared" si="13"/>
        <v>3235</v>
      </c>
      <c r="E119" s="44">
        <f t="shared" si="14"/>
        <v>2742</v>
      </c>
      <c r="F119" s="44">
        <f t="shared" si="15"/>
        <v>2413</v>
      </c>
      <c r="G119" s="44">
        <f t="shared" si="16"/>
        <v>2178</v>
      </c>
      <c r="H119" s="44">
        <f t="shared" si="17"/>
        <v>2002</v>
      </c>
      <c r="I119" s="44">
        <f t="shared" si="18"/>
        <v>1865</v>
      </c>
      <c r="J119" s="44">
        <f t="shared" si="19"/>
        <v>1756</v>
      </c>
      <c r="K119" s="45">
        <v>116000</v>
      </c>
    </row>
    <row r="120" spans="1:11">
      <c r="A120" s="44">
        <f t="shared" si="10"/>
        <v>10721</v>
      </c>
      <c r="B120" s="44">
        <f t="shared" si="11"/>
        <v>5749</v>
      </c>
      <c r="C120" s="44">
        <f t="shared" si="12"/>
        <v>4091</v>
      </c>
      <c r="D120" s="44">
        <f t="shared" si="13"/>
        <v>3262</v>
      </c>
      <c r="E120" s="44">
        <f t="shared" si="14"/>
        <v>2765</v>
      </c>
      <c r="F120" s="44">
        <f t="shared" si="15"/>
        <v>2434</v>
      </c>
      <c r="G120" s="44">
        <f t="shared" si="16"/>
        <v>2197</v>
      </c>
      <c r="H120" s="44">
        <f t="shared" si="17"/>
        <v>2019</v>
      </c>
      <c r="I120" s="44">
        <f t="shared" si="18"/>
        <v>1881</v>
      </c>
      <c r="J120" s="44">
        <f t="shared" si="19"/>
        <v>1771</v>
      </c>
      <c r="K120" s="45">
        <v>117000</v>
      </c>
    </row>
    <row r="121" spans="1:11">
      <c r="A121" s="44">
        <f t="shared" si="10"/>
        <v>10813</v>
      </c>
      <c r="B121" s="44">
        <f t="shared" si="11"/>
        <v>5798</v>
      </c>
      <c r="C121" s="44">
        <f t="shared" si="12"/>
        <v>4126</v>
      </c>
      <c r="D121" s="44">
        <f t="shared" si="13"/>
        <v>3290</v>
      </c>
      <c r="E121" s="44">
        <f t="shared" si="14"/>
        <v>2789</v>
      </c>
      <c r="F121" s="44">
        <f t="shared" si="15"/>
        <v>2455</v>
      </c>
      <c r="G121" s="44">
        <f t="shared" si="16"/>
        <v>2216</v>
      </c>
      <c r="H121" s="44">
        <f t="shared" si="17"/>
        <v>2037</v>
      </c>
      <c r="I121" s="44">
        <f t="shared" si="18"/>
        <v>1897</v>
      </c>
      <c r="J121" s="44">
        <f t="shared" si="19"/>
        <v>1786</v>
      </c>
      <c r="K121" s="45">
        <v>118000</v>
      </c>
    </row>
    <row r="122" spans="1:11">
      <c r="A122" s="44">
        <f t="shared" si="10"/>
        <v>10904</v>
      </c>
      <c r="B122" s="44">
        <f t="shared" si="11"/>
        <v>5847</v>
      </c>
      <c r="C122" s="44">
        <f t="shared" si="12"/>
        <v>4161</v>
      </c>
      <c r="D122" s="44">
        <f t="shared" si="13"/>
        <v>3318</v>
      </c>
      <c r="E122" s="44">
        <f t="shared" si="14"/>
        <v>2812</v>
      </c>
      <c r="F122" s="44">
        <f t="shared" si="15"/>
        <v>2475</v>
      </c>
      <c r="G122" s="44">
        <f t="shared" si="16"/>
        <v>2234</v>
      </c>
      <c r="H122" s="44">
        <f t="shared" si="17"/>
        <v>2054</v>
      </c>
      <c r="I122" s="44">
        <f t="shared" si="18"/>
        <v>1913</v>
      </c>
      <c r="J122" s="44">
        <f t="shared" si="19"/>
        <v>1801</v>
      </c>
      <c r="K122" s="45">
        <v>119000</v>
      </c>
    </row>
    <row r="123" spans="1:11">
      <c r="A123" s="44">
        <f t="shared" si="10"/>
        <v>10996</v>
      </c>
      <c r="B123" s="44">
        <f t="shared" si="11"/>
        <v>5896</v>
      </c>
      <c r="C123" s="44">
        <f t="shared" si="12"/>
        <v>4196</v>
      </c>
      <c r="D123" s="44">
        <f t="shared" si="13"/>
        <v>3346</v>
      </c>
      <c r="E123" s="44">
        <f t="shared" si="14"/>
        <v>2836</v>
      </c>
      <c r="F123" s="44">
        <f t="shared" si="15"/>
        <v>2496</v>
      </c>
      <c r="G123" s="44">
        <f t="shared" si="16"/>
        <v>2253</v>
      </c>
      <c r="H123" s="44">
        <f t="shared" si="17"/>
        <v>2071</v>
      </c>
      <c r="I123" s="44">
        <f t="shared" si="18"/>
        <v>1929</v>
      </c>
      <c r="J123" s="44">
        <f t="shared" si="19"/>
        <v>1816</v>
      </c>
      <c r="K123" s="45">
        <v>120000</v>
      </c>
    </row>
    <row r="124" spans="1:11">
      <c r="A124" s="44">
        <f t="shared" si="10"/>
        <v>11088</v>
      </c>
      <c r="B124" s="44">
        <f t="shared" si="11"/>
        <v>5945</v>
      </c>
      <c r="C124" s="44">
        <f t="shared" si="12"/>
        <v>4231</v>
      </c>
      <c r="D124" s="44">
        <f t="shared" si="13"/>
        <v>3374</v>
      </c>
      <c r="E124" s="44">
        <f t="shared" si="14"/>
        <v>2860</v>
      </c>
      <c r="F124" s="44">
        <f t="shared" si="15"/>
        <v>2517</v>
      </c>
      <c r="G124" s="44">
        <f t="shared" si="16"/>
        <v>2272</v>
      </c>
      <c r="H124" s="44">
        <f t="shared" si="17"/>
        <v>2088</v>
      </c>
      <c r="I124" s="44">
        <f t="shared" si="18"/>
        <v>1946</v>
      </c>
      <c r="J124" s="44">
        <f t="shared" si="19"/>
        <v>1831</v>
      </c>
      <c r="K124" s="45">
        <v>121000</v>
      </c>
    </row>
    <row r="125" spans="1:11">
      <c r="A125" s="44">
        <f t="shared" si="10"/>
        <v>11179</v>
      </c>
      <c r="B125" s="44">
        <f t="shared" si="11"/>
        <v>5994</v>
      </c>
      <c r="C125" s="44">
        <f t="shared" si="12"/>
        <v>4266</v>
      </c>
      <c r="D125" s="44">
        <f t="shared" si="13"/>
        <v>3402</v>
      </c>
      <c r="E125" s="44">
        <f t="shared" si="14"/>
        <v>2883</v>
      </c>
      <c r="F125" s="44">
        <f t="shared" si="15"/>
        <v>2538</v>
      </c>
      <c r="G125" s="44">
        <f t="shared" si="16"/>
        <v>2291</v>
      </c>
      <c r="H125" s="44">
        <f t="shared" si="17"/>
        <v>2106</v>
      </c>
      <c r="I125" s="44">
        <f t="shared" si="18"/>
        <v>1962</v>
      </c>
      <c r="J125" s="44">
        <f t="shared" si="19"/>
        <v>1846</v>
      </c>
      <c r="K125" s="45">
        <v>122000</v>
      </c>
    </row>
    <row r="126" spans="1:11">
      <c r="A126" s="44">
        <f t="shared" si="10"/>
        <v>11271</v>
      </c>
      <c r="B126" s="44">
        <f t="shared" si="11"/>
        <v>6043</v>
      </c>
      <c r="C126" s="44">
        <f t="shared" si="12"/>
        <v>4301</v>
      </c>
      <c r="D126" s="44">
        <f t="shared" si="13"/>
        <v>3430</v>
      </c>
      <c r="E126" s="44">
        <f t="shared" si="14"/>
        <v>2907</v>
      </c>
      <c r="F126" s="44">
        <f t="shared" si="15"/>
        <v>2558</v>
      </c>
      <c r="G126" s="44">
        <f t="shared" si="16"/>
        <v>2310</v>
      </c>
      <c r="H126" s="44">
        <f t="shared" si="17"/>
        <v>2123</v>
      </c>
      <c r="I126" s="44">
        <f t="shared" si="18"/>
        <v>1978</v>
      </c>
      <c r="J126" s="44">
        <f t="shared" si="19"/>
        <v>1861</v>
      </c>
      <c r="K126" s="45">
        <v>123000</v>
      </c>
    </row>
    <row r="127" spans="1:11">
      <c r="A127" s="44">
        <f t="shared" si="10"/>
        <v>11363</v>
      </c>
      <c r="B127" s="44">
        <f t="shared" si="11"/>
        <v>6093</v>
      </c>
      <c r="C127" s="44">
        <f t="shared" si="12"/>
        <v>4336</v>
      </c>
      <c r="D127" s="44">
        <f t="shared" si="13"/>
        <v>3458</v>
      </c>
      <c r="E127" s="44">
        <f t="shared" si="14"/>
        <v>2931</v>
      </c>
      <c r="F127" s="44">
        <f t="shared" si="15"/>
        <v>2579</v>
      </c>
      <c r="G127" s="44">
        <f t="shared" si="16"/>
        <v>2328</v>
      </c>
      <c r="H127" s="44">
        <f t="shared" si="17"/>
        <v>2140</v>
      </c>
      <c r="I127" s="44">
        <f t="shared" si="18"/>
        <v>1994</v>
      </c>
      <c r="J127" s="44">
        <f t="shared" si="19"/>
        <v>1877</v>
      </c>
      <c r="K127" s="45">
        <v>124000</v>
      </c>
    </row>
    <row r="128" spans="1:11">
      <c r="A128" s="44">
        <f t="shared" si="10"/>
        <v>11454</v>
      </c>
      <c r="B128" s="44">
        <f t="shared" si="11"/>
        <v>6142</v>
      </c>
      <c r="C128" s="44">
        <f t="shared" si="12"/>
        <v>4371</v>
      </c>
      <c r="D128" s="44">
        <f t="shared" si="13"/>
        <v>3485</v>
      </c>
      <c r="E128" s="44">
        <f t="shared" si="14"/>
        <v>2954</v>
      </c>
      <c r="F128" s="44">
        <f t="shared" si="15"/>
        <v>2600</v>
      </c>
      <c r="G128" s="44">
        <f t="shared" si="16"/>
        <v>2347</v>
      </c>
      <c r="H128" s="44">
        <f t="shared" si="17"/>
        <v>2157</v>
      </c>
      <c r="I128" s="44">
        <f t="shared" si="18"/>
        <v>2010</v>
      </c>
      <c r="J128" s="44">
        <f t="shared" si="19"/>
        <v>1892</v>
      </c>
      <c r="K128" s="45">
        <v>125000</v>
      </c>
    </row>
    <row r="129" spans="1:11">
      <c r="A129" s="44">
        <f t="shared" si="10"/>
        <v>11546</v>
      </c>
      <c r="B129" s="44">
        <f t="shared" si="11"/>
        <v>6191</v>
      </c>
      <c r="C129" s="44">
        <f t="shared" si="12"/>
        <v>4406</v>
      </c>
      <c r="D129" s="44">
        <f t="shared" si="13"/>
        <v>3513</v>
      </c>
      <c r="E129" s="44">
        <f t="shared" si="14"/>
        <v>2978</v>
      </c>
      <c r="F129" s="44">
        <f t="shared" si="15"/>
        <v>2621</v>
      </c>
      <c r="G129" s="44">
        <f t="shared" si="16"/>
        <v>2366</v>
      </c>
      <c r="H129" s="44">
        <f t="shared" si="17"/>
        <v>2175</v>
      </c>
      <c r="I129" s="44">
        <f t="shared" si="18"/>
        <v>2026</v>
      </c>
      <c r="J129" s="44">
        <f t="shared" si="19"/>
        <v>1907</v>
      </c>
      <c r="K129" s="45">
        <v>126000</v>
      </c>
    </row>
    <row r="130" spans="1:11">
      <c r="A130" s="44">
        <f t="shared" si="10"/>
        <v>11638</v>
      </c>
      <c r="B130" s="44">
        <f t="shared" si="11"/>
        <v>6240</v>
      </c>
      <c r="C130" s="44">
        <f t="shared" si="12"/>
        <v>4441</v>
      </c>
      <c r="D130" s="44">
        <f t="shared" si="13"/>
        <v>3541</v>
      </c>
      <c r="E130" s="44">
        <f t="shared" si="14"/>
        <v>3002</v>
      </c>
      <c r="F130" s="44">
        <f t="shared" si="15"/>
        <v>2642</v>
      </c>
      <c r="G130" s="44">
        <f t="shared" si="16"/>
        <v>2385</v>
      </c>
      <c r="H130" s="44">
        <f t="shared" si="17"/>
        <v>2192</v>
      </c>
      <c r="I130" s="44">
        <f t="shared" si="18"/>
        <v>2042</v>
      </c>
      <c r="J130" s="44">
        <f t="shared" si="19"/>
        <v>1922</v>
      </c>
      <c r="K130" s="45">
        <v>127000</v>
      </c>
    </row>
    <row r="131" spans="1:11">
      <c r="A131" s="44">
        <f t="shared" si="10"/>
        <v>11729</v>
      </c>
      <c r="B131" s="44">
        <f t="shared" si="11"/>
        <v>6289</v>
      </c>
      <c r="C131" s="44">
        <f t="shared" si="12"/>
        <v>4476</v>
      </c>
      <c r="D131" s="44">
        <f t="shared" si="13"/>
        <v>3569</v>
      </c>
      <c r="E131" s="44">
        <f t="shared" si="14"/>
        <v>3025</v>
      </c>
      <c r="F131" s="44">
        <f t="shared" si="15"/>
        <v>2662</v>
      </c>
      <c r="G131" s="44">
        <f t="shared" si="16"/>
        <v>2403</v>
      </c>
      <c r="H131" s="44">
        <f t="shared" si="17"/>
        <v>2209</v>
      </c>
      <c r="I131" s="44">
        <f t="shared" si="18"/>
        <v>2058</v>
      </c>
      <c r="J131" s="44">
        <f t="shared" si="19"/>
        <v>1937</v>
      </c>
      <c r="K131" s="45">
        <v>128000</v>
      </c>
    </row>
    <row r="132" spans="1:11">
      <c r="A132" s="44">
        <f t="shared" si="10"/>
        <v>11821</v>
      </c>
      <c r="B132" s="44">
        <f t="shared" si="11"/>
        <v>6338</v>
      </c>
      <c r="C132" s="44">
        <f t="shared" si="12"/>
        <v>4511</v>
      </c>
      <c r="D132" s="44">
        <f t="shared" si="13"/>
        <v>3597</v>
      </c>
      <c r="E132" s="44">
        <f t="shared" si="14"/>
        <v>3049</v>
      </c>
      <c r="F132" s="44">
        <f t="shared" si="15"/>
        <v>2683</v>
      </c>
      <c r="G132" s="44">
        <f t="shared" si="16"/>
        <v>2422</v>
      </c>
      <c r="H132" s="44">
        <f t="shared" si="17"/>
        <v>2226</v>
      </c>
      <c r="I132" s="44">
        <f t="shared" si="18"/>
        <v>2074</v>
      </c>
      <c r="J132" s="44">
        <f t="shared" si="19"/>
        <v>1952</v>
      </c>
      <c r="K132" s="45">
        <v>129000</v>
      </c>
    </row>
    <row r="133" spans="1:11">
      <c r="A133" s="44">
        <f t="shared" ref="A133:A196" si="20">ROUNDUP((((K133+(K133*$A$2*$A$3))/($A$3*12))*1.02),0)</f>
        <v>11912</v>
      </c>
      <c r="B133" s="44">
        <f t="shared" ref="B133:B196" si="21">ROUNDUP((((K133+(K133*$B$2*$B$3))/($B$3*12))*1.02),0)</f>
        <v>6387</v>
      </c>
      <c r="C133" s="44">
        <f t="shared" ref="C133:C196" si="22">ROUNDUP((((K133+(K133*$C$2*$C$3))/($C$3*12))*1.02),0)</f>
        <v>4546</v>
      </c>
      <c r="D133" s="44">
        <f t="shared" ref="D133:D196" si="23">ROUNDUP((((K133+(K133*$D$2*$D$3))/($D$3*12))*1.02),0)</f>
        <v>3625</v>
      </c>
      <c r="E133" s="44">
        <f t="shared" ref="E133:E196" si="24">ROUNDUP((((K133+(K133*$E$2*$E$3))/($E$3*12))*1.02),0)</f>
        <v>3072</v>
      </c>
      <c r="F133" s="44">
        <f t="shared" ref="F133:F196" si="25">ROUNDUP((((K133+(K133*$F$2*$F$3))/($F$3*12))*1.02),0)</f>
        <v>2704</v>
      </c>
      <c r="G133" s="44">
        <f t="shared" ref="G133:G196" si="26">ROUNDUP((((K133+(K133*$G$2*$G$3))/($G$3*12))*1.02),0)</f>
        <v>2441</v>
      </c>
      <c r="H133" s="44">
        <f t="shared" ref="H133:H196" si="27">ROUNDUP((((K133+(K133*$H$2*$H$3))/($H$3*12))*1.02),0)</f>
        <v>2244</v>
      </c>
      <c r="I133" s="44">
        <f t="shared" ref="I133:I196" si="28">ROUNDUP((((K133+(K133*$I$2*$I$3))/($I$3*12))*1.02),0)</f>
        <v>2090</v>
      </c>
      <c r="J133" s="44">
        <f t="shared" ref="J133:J196" si="29">ROUNDUP((((K133+(K133*$J$2*$J$3))/($J$3*12))*1.02),0)</f>
        <v>1967</v>
      </c>
      <c r="K133" s="45">
        <v>130000</v>
      </c>
    </row>
    <row r="134" spans="1:11">
      <c r="A134" s="44">
        <f t="shared" si="20"/>
        <v>12004</v>
      </c>
      <c r="B134" s="44">
        <f t="shared" si="21"/>
        <v>6437</v>
      </c>
      <c r="C134" s="44">
        <f t="shared" si="22"/>
        <v>4581</v>
      </c>
      <c r="D134" s="44">
        <f t="shared" si="23"/>
        <v>3653</v>
      </c>
      <c r="E134" s="44">
        <f t="shared" si="24"/>
        <v>3096</v>
      </c>
      <c r="F134" s="44">
        <f t="shared" si="25"/>
        <v>2725</v>
      </c>
      <c r="G134" s="44">
        <f t="shared" si="26"/>
        <v>2460</v>
      </c>
      <c r="H134" s="44">
        <f t="shared" si="27"/>
        <v>2261</v>
      </c>
      <c r="I134" s="44">
        <f t="shared" si="28"/>
        <v>2106</v>
      </c>
      <c r="J134" s="44">
        <f t="shared" si="29"/>
        <v>1983</v>
      </c>
      <c r="K134" s="45">
        <v>131000</v>
      </c>
    </row>
    <row r="135" spans="1:11">
      <c r="A135" s="44">
        <f t="shared" si="20"/>
        <v>12096</v>
      </c>
      <c r="B135" s="44">
        <f t="shared" si="21"/>
        <v>6486</v>
      </c>
      <c r="C135" s="44">
        <f t="shared" si="22"/>
        <v>4616</v>
      </c>
      <c r="D135" s="44">
        <f t="shared" si="23"/>
        <v>3681</v>
      </c>
      <c r="E135" s="44">
        <f t="shared" si="24"/>
        <v>3120</v>
      </c>
      <c r="F135" s="44">
        <f t="shared" si="25"/>
        <v>2746</v>
      </c>
      <c r="G135" s="44">
        <f t="shared" si="26"/>
        <v>2479</v>
      </c>
      <c r="H135" s="44">
        <f t="shared" si="27"/>
        <v>2278</v>
      </c>
      <c r="I135" s="44">
        <f t="shared" si="28"/>
        <v>2122</v>
      </c>
      <c r="J135" s="44">
        <f t="shared" si="29"/>
        <v>1998</v>
      </c>
      <c r="K135" s="45">
        <v>132000</v>
      </c>
    </row>
    <row r="136" spans="1:11">
      <c r="A136" s="44">
        <f t="shared" si="20"/>
        <v>12187</v>
      </c>
      <c r="B136" s="44">
        <f t="shared" si="21"/>
        <v>6535</v>
      </c>
      <c r="C136" s="44">
        <f t="shared" si="22"/>
        <v>4651</v>
      </c>
      <c r="D136" s="44">
        <f t="shared" si="23"/>
        <v>3709</v>
      </c>
      <c r="E136" s="44">
        <f t="shared" si="24"/>
        <v>3143</v>
      </c>
      <c r="F136" s="44">
        <f t="shared" si="25"/>
        <v>2766</v>
      </c>
      <c r="G136" s="44">
        <f t="shared" si="26"/>
        <v>2497</v>
      </c>
      <c r="H136" s="44">
        <f t="shared" si="27"/>
        <v>2295</v>
      </c>
      <c r="I136" s="44">
        <f t="shared" si="28"/>
        <v>2138</v>
      </c>
      <c r="J136" s="44">
        <f t="shared" si="29"/>
        <v>2013</v>
      </c>
      <c r="K136" s="45">
        <v>133000</v>
      </c>
    </row>
    <row r="137" spans="1:11">
      <c r="A137" s="44">
        <f t="shared" si="20"/>
        <v>12279</v>
      </c>
      <c r="B137" s="44">
        <f t="shared" si="21"/>
        <v>6584</v>
      </c>
      <c r="C137" s="44">
        <f t="shared" si="22"/>
        <v>4686</v>
      </c>
      <c r="D137" s="44">
        <f t="shared" si="23"/>
        <v>3736</v>
      </c>
      <c r="E137" s="44">
        <f t="shared" si="24"/>
        <v>3167</v>
      </c>
      <c r="F137" s="44">
        <f t="shared" si="25"/>
        <v>2787</v>
      </c>
      <c r="G137" s="44">
        <f t="shared" si="26"/>
        <v>2516</v>
      </c>
      <c r="H137" s="44">
        <f t="shared" si="27"/>
        <v>2313</v>
      </c>
      <c r="I137" s="44">
        <f t="shared" si="28"/>
        <v>2154</v>
      </c>
      <c r="J137" s="44">
        <f t="shared" si="29"/>
        <v>2028</v>
      </c>
      <c r="K137" s="45">
        <v>134000</v>
      </c>
    </row>
    <row r="138" spans="1:11">
      <c r="A138" s="44">
        <f t="shared" si="20"/>
        <v>12371</v>
      </c>
      <c r="B138" s="44">
        <f t="shared" si="21"/>
        <v>6633</v>
      </c>
      <c r="C138" s="44">
        <f t="shared" si="22"/>
        <v>4721</v>
      </c>
      <c r="D138" s="44">
        <f t="shared" si="23"/>
        <v>3764</v>
      </c>
      <c r="E138" s="44">
        <f t="shared" si="24"/>
        <v>3191</v>
      </c>
      <c r="F138" s="44">
        <f t="shared" si="25"/>
        <v>2808</v>
      </c>
      <c r="G138" s="44">
        <f t="shared" si="26"/>
        <v>2535</v>
      </c>
      <c r="H138" s="44">
        <f t="shared" si="27"/>
        <v>2330</v>
      </c>
      <c r="I138" s="44">
        <f t="shared" si="28"/>
        <v>2171</v>
      </c>
      <c r="J138" s="44">
        <f t="shared" si="29"/>
        <v>2043</v>
      </c>
      <c r="K138" s="45">
        <v>135000</v>
      </c>
    </row>
    <row r="139" spans="1:11">
      <c r="A139" s="44">
        <f t="shared" si="20"/>
        <v>12462</v>
      </c>
      <c r="B139" s="44">
        <f t="shared" si="21"/>
        <v>6682</v>
      </c>
      <c r="C139" s="44">
        <f t="shared" si="22"/>
        <v>4756</v>
      </c>
      <c r="D139" s="44">
        <f t="shared" si="23"/>
        <v>3792</v>
      </c>
      <c r="E139" s="44">
        <f t="shared" si="24"/>
        <v>3214</v>
      </c>
      <c r="F139" s="44">
        <f t="shared" si="25"/>
        <v>2829</v>
      </c>
      <c r="G139" s="44">
        <f t="shared" si="26"/>
        <v>2554</v>
      </c>
      <c r="H139" s="44">
        <f t="shared" si="27"/>
        <v>2347</v>
      </c>
      <c r="I139" s="44">
        <f t="shared" si="28"/>
        <v>2187</v>
      </c>
      <c r="J139" s="44">
        <f t="shared" si="29"/>
        <v>2058</v>
      </c>
      <c r="K139" s="45">
        <v>136000</v>
      </c>
    </row>
    <row r="140" spans="1:11">
      <c r="A140" s="44">
        <f t="shared" si="20"/>
        <v>12554</v>
      </c>
      <c r="B140" s="44">
        <f t="shared" si="21"/>
        <v>6731</v>
      </c>
      <c r="C140" s="44">
        <f t="shared" si="22"/>
        <v>4790</v>
      </c>
      <c r="D140" s="44">
        <f t="shared" si="23"/>
        <v>3820</v>
      </c>
      <c r="E140" s="44">
        <f t="shared" si="24"/>
        <v>3238</v>
      </c>
      <c r="F140" s="44">
        <f t="shared" si="25"/>
        <v>2850</v>
      </c>
      <c r="G140" s="44">
        <f t="shared" si="26"/>
        <v>2572</v>
      </c>
      <c r="H140" s="44">
        <f t="shared" si="27"/>
        <v>2364</v>
      </c>
      <c r="I140" s="44">
        <f t="shared" si="28"/>
        <v>2203</v>
      </c>
      <c r="J140" s="44">
        <f t="shared" si="29"/>
        <v>2073</v>
      </c>
      <c r="K140" s="45">
        <v>137000</v>
      </c>
    </row>
    <row r="141" spans="1:11">
      <c r="A141" s="44">
        <f t="shared" si="20"/>
        <v>12645</v>
      </c>
      <c r="B141" s="44">
        <f t="shared" si="21"/>
        <v>6780</v>
      </c>
      <c r="C141" s="44">
        <f t="shared" si="22"/>
        <v>4825</v>
      </c>
      <c r="D141" s="44">
        <f t="shared" si="23"/>
        <v>3848</v>
      </c>
      <c r="E141" s="44">
        <f t="shared" si="24"/>
        <v>3261</v>
      </c>
      <c r="F141" s="44">
        <f t="shared" si="25"/>
        <v>2870</v>
      </c>
      <c r="G141" s="44">
        <f t="shared" si="26"/>
        <v>2591</v>
      </c>
      <c r="H141" s="44">
        <f t="shared" si="27"/>
        <v>2382</v>
      </c>
      <c r="I141" s="44">
        <f t="shared" si="28"/>
        <v>2219</v>
      </c>
      <c r="J141" s="44">
        <f t="shared" si="29"/>
        <v>2088</v>
      </c>
      <c r="K141" s="45">
        <v>138000</v>
      </c>
    </row>
    <row r="142" spans="1:11">
      <c r="A142" s="44">
        <f t="shared" si="20"/>
        <v>12737</v>
      </c>
      <c r="B142" s="44">
        <f t="shared" si="21"/>
        <v>6830</v>
      </c>
      <c r="C142" s="44">
        <f t="shared" si="22"/>
        <v>4860</v>
      </c>
      <c r="D142" s="44">
        <f t="shared" si="23"/>
        <v>3876</v>
      </c>
      <c r="E142" s="44">
        <f t="shared" si="24"/>
        <v>3285</v>
      </c>
      <c r="F142" s="44">
        <f t="shared" si="25"/>
        <v>2891</v>
      </c>
      <c r="G142" s="44">
        <f t="shared" si="26"/>
        <v>2610</v>
      </c>
      <c r="H142" s="44">
        <f t="shared" si="27"/>
        <v>2399</v>
      </c>
      <c r="I142" s="44">
        <f t="shared" si="28"/>
        <v>2235</v>
      </c>
      <c r="J142" s="44">
        <f t="shared" si="29"/>
        <v>2104</v>
      </c>
      <c r="K142" s="45">
        <v>139000</v>
      </c>
    </row>
    <row r="143" spans="1:11">
      <c r="A143" s="44">
        <f t="shared" si="20"/>
        <v>12829</v>
      </c>
      <c r="B143" s="44">
        <f t="shared" si="21"/>
        <v>6879</v>
      </c>
      <c r="C143" s="44">
        <f t="shared" si="22"/>
        <v>4895</v>
      </c>
      <c r="D143" s="44">
        <f t="shared" si="23"/>
        <v>3904</v>
      </c>
      <c r="E143" s="44">
        <f t="shared" si="24"/>
        <v>3309</v>
      </c>
      <c r="F143" s="44">
        <f t="shared" si="25"/>
        <v>2912</v>
      </c>
      <c r="G143" s="44">
        <f t="shared" si="26"/>
        <v>2629</v>
      </c>
      <c r="H143" s="44">
        <f t="shared" si="27"/>
        <v>2416</v>
      </c>
      <c r="I143" s="44">
        <f t="shared" si="28"/>
        <v>2251</v>
      </c>
      <c r="J143" s="44">
        <f t="shared" si="29"/>
        <v>2119</v>
      </c>
      <c r="K143" s="45">
        <v>140000</v>
      </c>
    </row>
    <row r="144" spans="1:11">
      <c r="A144" s="44">
        <f t="shared" si="20"/>
        <v>12920</v>
      </c>
      <c r="B144" s="44">
        <f t="shared" si="21"/>
        <v>6928</v>
      </c>
      <c r="C144" s="44">
        <f t="shared" si="22"/>
        <v>4930</v>
      </c>
      <c r="D144" s="44">
        <f t="shared" si="23"/>
        <v>3932</v>
      </c>
      <c r="E144" s="44">
        <f t="shared" si="24"/>
        <v>3332</v>
      </c>
      <c r="F144" s="44">
        <f t="shared" si="25"/>
        <v>2933</v>
      </c>
      <c r="G144" s="44">
        <f t="shared" si="26"/>
        <v>2647</v>
      </c>
      <c r="H144" s="44">
        <f t="shared" si="27"/>
        <v>2433</v>
      </c>
      <c r="I144" s="44">
        <f t="shared" si="28"/>
        <v>2267</v>
      </c>
      <c r="J144" s="44">
        <f t="shared" si="29"/>
        <v>2134</v>
      </c>
      <c r="K144" s="45">
        <v>141000</v>
      </c>
    </row>
    <row r="145" spans="1:11">
      <c r="A145" s="44">
        <f t="shared" si="20"/>
        <v>13012</v>
      </c>
      <c r="B145" s="44">
        <f t="shared" si="21"/>
        <v>6977</v>
      </c>
      <c r="C145" s="44">
        <f t="shared" si="22"/>
        <v>4965</v>
      </c>
      <c r="D145" s="44">
        <f t="shared" si="23"/>
        <v>3959</v>
      </c>
      <c r="E145" s="44">
        <f t="shared" si="24"/>
        <v>3356</v>
      </c>
      <c r="F145" s="44">
        <f t="shared" si="25"/>
        <v>2954</v>
      </c>
      <c r="G145" s="44">
        <f t="shared" si="26"/>
        <v>2666</v>
      </c>
      <c r="H145" s="44">
        <f t="shared" si="27"/>
        <v>2451</v>
      </c>
      <c r="I145" s="44">
        <f t="shared" si="28"/>
        <v>2283</v>
      </c>
      <c r="J145" s="44">
        <f t="shared" si="29"/>
        <v>2149</v>
      </c>
      <c r="K145" s="45">
        <v>142000</v>
      </c>
    </row>
    <row r="146" spans="1:11">
      <c r="A146" s="44">
        <f t="shared" si="20"/>
        <v>13104</v>
      </c>
      <c r="B146" s="44">
        <f t="shared" si="21"/>
        <v>7026</v>
      </c>
      <c r="C146" s="44">
        <f t="shared" si="22"/>
        <v>5000</v>
      </c>
      <c r="D146" s="44">
        <f t="shared" si="23"/>
        <v>3987</v>
      </c>
      <c r="E146" s="44">
        <f t="shared" si="24"/>
        <v>3380</v>
      </c>
      <c r="F146" s="44">
        <f t="shared" si="25"/>
        <v>2974</v>
      </c>
      <c r="G146" s="44">
        <f t="shared" si="26"/>
        <v>2685</v>
      </c>
      <c r="H146" s="44">
        <f t="shared" si="27"/>
        <v>2468</v>
      </c>
      <c r="I146" s="44">
        <f t="shared" si="28"/>
        <v>2299</v>
      </c>
      <c r="J146" s="44">
        <f t="shared" si="29"/>
        <v>2164</v>
      </c>
      <c r="K146" s="45">
        <v>143000</v>
      </c>
    </row>
    <row r="147" spans="1:11">
      <c r="A147" s="44">
        <f t="shared" si="20"/>
        <v>13195</v>
      </c>
      <c r="B147" s="44">
        <f t="shared" si="21"/>
        <v>7075</v>
      </c>
      <c r="C147" s="44">
        <f t="shared" si="22"/>
        <v>5035</v>
      </c>
      <c r="D147" s="44">
        <f t="shared" si="23"/>
        <v>4015</v>
      </c>
      <c r="E147" s="44">
        <f t="shared" si="24"/>
        <v>3403</v>
      </c>
      <c r="F147" s="44">
        <f t="shared" si="25"/>
        <v>2995</v>
      </c>
      <c r="G147" s="44">
        <f t="shared" si="26"/>
        <v>2704</v>
      </c>
      <c r="H147" s="44">
        <f t="shared" si="27"/>
        <v>2485</v>
      </c>
      <c r="I147" s="44">
        <f t="shared" si="28"/>
        <v>2315</v>
      </c>
      <c r="J147" s="44">
        <f t="shared" si="29"/>
        <v>2179</v>
      </c>
      <c r="K147" s="45">
        <v>144000</v>
      </c>
    </row>
    <row r="148" spans="1:11">
      <c r="A148" s="44">
        <f t="shared" si="20"/>
        <v>13287</v>
      </c>
      <c r="B148" s="44">
        <f t="shared" si="21"/>
        <v>7124</v>
      </c>
      <c r="C148" s="44">
        <f t="shared" si="22"/>
        <v>5070</v>
      </c>
      <c r="D148" s="44">
        <f t="shared" si="23"/>
        <v>4043</v>
      </c>
      <c r="E148" s="44">
        <f t="shared" si="24"/>
        <v>3427</v>
      </c>
      <c r="F148" s="44">
        <f t="shared" si="25"/>
        <v>3016</v>
      </c>
      <c r="G148" s="44">
        <f t="shared" si="26"/>
        <v>2723</v>
      </c>
      <c r="H148" s="44">
        <f t="shared" si="27"/>
        <v>2502</v>
      </c>
      <c r="I148" s="44">
        <f t="shared" si="28"/>
        <v>2331</v>
      </c>
      <c r="J148" s="44">
        <f t="shared" si="29"/>
        <v>2194</v>
      </c>
      <c r="K148" s="45">
        <v>145000</v>
      </c>
    </row>
    <row r="149" spans="1:11">
      <c r="A149" s="44">
        <f t="shared" si="20"/>
        <v>13378</v>
      </c>
      <c r="B149" s="44">
        <f t="shared" si="21"/>
        <v>7173</v>
      </c>
      <c r="C149" s="44">
        <f t="shared" si="22"/>
        <v>5105</v>
      </c>
      <c r="D149" s="44">
        <f t="shared" si="23"/>
        <v>4071</v>
      </c>
      <c r="E149" s="44">
        <f t="shared" si="24"/>
        <v>3450</v>
      </c>
      <c r="F149" s="44">
        <f t="shared" si="25"/>
        <v>3037</v>
      </c>
      <c r="G149" s="44">
        <f t="shared" si="26"/>
        <v>2741</v>
      </c>
      <c r="H149" s="44">
        <f t="shared" si="27"/>
        <v>2520</v>
      </c>
      <c r="I149" s="44">
        <f t="shared" si="28"/>
        <v>2347</v>
      </c>
      <c r="J149" s="44">
        <f t="shared" si="29"/>
        <v>2209</v>
      </c>
      <c r="K149" s="45">
        <v>146000</v>
      </c>
    </row>
    <row r="150" spans="1:11">
      <c r="A150" s="44">
        <f t="shared" si="20"/>
        <v>13470</v>
      </c>
      <c r="B150" s="44">
        <f t="shared" si="21"/>
        <v>7223</v>
      </c>
      <c r="C150" s="44">
        <f t="shared" si="22"/>
        <v>5140</v>
      </c>
      <c r="D150" s="44">
        <f t="shared" si="23"/>
        <v>4099</v>
      </c>
      <c r="E150" s="44">
        <f t="shared" si="24"/>
        <v>3474</v>
      </c>
      <c r="F150" s="44">
        <f t="shared" si="25"/>
        <v>3058</v>
      </c>
      <c r="G150" s="44">
        <f t="shared" si="26"/>
        <v>2760</v>
      </c>
      <c r="H150" s="44">
        <f t="shared" si="27"/>
        <v>2537</v>
      </c>
      <c r="I150" s="44">
        <f t="shared" si="28"/>
        <v>2363</v>
      </c>
      <c r="J150" s="44">
        <f t="shared" si="29"/>
        <v>2225</v>
      </c>
      <c r="K150" s="45">
        <v>147000</v>
      </c>
    </row>
    <row r="151" spans="1:11">
      <c r="A151" s="44">
        <f t="shared" si="20"/>
        <v>13562</v>
      </c>
      <c r="B151" s="44">
        <f t="shared" si="21"/>
        <v>7272</v>
      </c>
      <c r="C151" s="44">
        <f t="shared" si="22"/>
        <v>5175</v>
      </c>
      <c r="D151" s="44">
        <f t="shared" si="23"/>
        <v>4127</v>
      </c>
      <c r="E151" s="44">
        <f t="shared" si="24"/>
        <v>3498</v>
      </c>
      <c r="F151" s="44">
        <f t="shared" si="25"/>
        <v>3078</v>
      </c>
      <c r="G151" s="44">
        <f t="shared" si="26"/>
        <v>2779</v>
      </c>
      <c r="H151" s="44">
        <f t="shared" si="27"/>
        <v>2554</v>
      </c>
      <c r="I151" s="44">
        <f t="shared" si="28"/>
        <v>2380</v>
      </c>
      <c r="J151" s="44">
        <f t="shared" si="29"/>
        <v>2240</v>
      </c>
      <c r="K151" s="45">
        <v>148000</v>
      </c>
    </row>
    <row r="152" spans="1:11">
      <c r="A152" s="44">
        <f t="shared" si="20"/>
        <v>13653</v>
      </c>
      <c r="B152" s="44">
        <f t="shared" si="21"/>
        <v>7321</v>
      </c>
      <c r="C152" s="44">
        <f t="shared" si="22"/>
        <v>5210</v>
      </c>
      <c r="D152" s="44">
        <f t="shared" si="23"/>
        <v>4155</v>
      </c>
      <c r="E152" s="44">
        <f t="shared" si="24"/>
        <v>3521</v>
      </c>
      <c r="F152" s="44">
        <f t="shared" si="25"/>
        <v>3099</v>
      </c>
      <c r="G152" s="44">
        <f t="shared" si="26"/>
        <v>2798</v>
      </c>
      <c r="H152" s="44">
        <f t="shared" si="27"/>
        <v>2571</v>
      </c>
      <c r="I152" s="44">
        <f t="shared" si="28"/>
        <v>2396</v>
      </c>
      <c r="J152" s="44">
        <f t="shared" si="29"/>
        <v>2255</v>
      </c>
      <c r="K152" s="45">
        <v>149000</v>
      </c>
    </row>
    <row r="153" spans="1:11">
      <c r="A153" s="44">
        <f t="shared" si="20"/>
        <v>13745</v>
      </c>
      <c r="B153" s="44">
        <f t="shared" si="21"/>
        <v>7370</v>
      </c>
      <c r="C153" s="44">
        <f t="shared" si="22"/>
        <v>5245</v>
      </c>
      <c r="D153" s="44">
        <f t="shared" si="23"/>
        <v>4182</v>
      </c>
      <c r="E153" s="44">
        <f t="shared" si="24"/>
        <v>3545</v>
      </c>
      <c r="F153" s="44">
        <f t="shared" si="25"/>
        <v>3120</v>
      </c>
      <c r="G153" s="44">
        <f t="shared" si="26"/>
        <v>2816</v>
      </c>
      <c r="H153" s="44">
        <f t="shared" si="27"/>
        <v>2589</v>
      </c>
      <c r="I153" s="44">
        <f t="shared" si="28"/>
        <v>2412</v>
      </c>
      <c r="J153" s="44">
        <f t="shared" si="29"/>
        <v>2270</v>
      </c>
      <c r="K153" s="45">
        <v>150000</v>
      </c>
    </row>
    <row r="154" spans="1:11">
      <c r="A154" s="44">
        <f t="shared" si="20"/>
        <v>13837</v>
      </c>
      <c r="B154" s="44">
        <f t="shared" si="21"/>
        <v>7419</v>
      </c>
      <c r="C154" s="44">
        <f t="shared" si="22"/>
        <v>5280</v>
      </c>
      <c r="D154" s="44">
        <f t="shared" si="23"/>
        <v>4210</v>
      </c>
      <c r="E154" s="44">
        <f t="shared" si="24"/>
        <v>3569</v>
      </c>
      <c r="F154" s="44">
        <f t="shared" si="25"/>
        <v>3141</v>
      </c>
      <c r="G154" s="44">
        <f t="shared" si="26"/>
        <v>2835</v>
      </c>
      <c r="H154" s="44">
        <f t="shared" si="27"/>
        <v>2606</v>
      </c>
      <c r="I154" s="44">
        <f t="shared" si="28"/>
        <v>2428</v>
      </c>
      <c r="J154" s="44">
        <f t="shared" si="29"/>
        <v>2285</v>
      </c>
      <c r="K154" s="45">
        <v>151000</v>
      </c>
    </row>
    <row r="155" spans="1:11">
      <c r="A155" s="44">
        <f t="shared" si="20"/>
        <v>13928</v>
      </c>
      <c r="B155" s="44">
        <f t="shared" si="21"/>
        <v>7468</v>
      </c>
      <c r="C155" s="44">
        <f t="shared" si="22"/>
        <v>5315</v>
      </c>
      <c r="D155" s="44">
        <f t="shared" si="23"/>
        <v>4238</v>
      </c>
      <c r="E155" s="44">
        <f t="shared" si="24"/>
        <v>3592</v>
      </c>
      <c r="F155" s="44">
        <f t="shared" si="25"/>
        <v>3162</v>
      </c>
      <c r="G155" s="44">
        <f t="shared" si="26"/>
        <v>2854</v>
      </c>
      <c r="H155" s="44">
        <f t="shared" si="27"/>
        <v>2623</v>
      </c>
      <c r="I155" s="44">
        <f t="shared" si="28"/>
        <v>2444</v>
      </c>
      <c r="J155" s="44">
        <f t="shared" si="29"/>
        <v>2300</v>
      </c>
      <c r="K155" s="45">
        <v>152000</v>
      </c>
    </row>
    <row r="156" spans="1:11">
      <c r="A156" s="44">
        <f t="shared" si="20"/>
        <v>14020</v>
      </c>
      <c r="B156" s="44">
        <f t="shared" si="21"/>
        <v>7517</v>
      </c>
      <c r="C156" s="44">
        <f t="shared" si="22"/>
        <v>5350</v>
      </c>
      <c r="D156" s="44">
        <f t="shared" si="23"/>
        <v>4266</v>
      </c>
      <c r="E156" s="44">
        <f t="shared" si="24"/>
        <v>3616</v>
      </c>
      <c r="F156" s="44">
        <f t="shared" si="25"/>
        <v>3182</v>
      </c>
      <c r="G156" s="44">
        <f t="shared" si="26"/>
        <v>2873</v>
      </c>
      <c r="H156" s="44">
        <f t="shared" si="27"/>
        <v>2641</v>
      </c>
      <c r="I156" s="44">
        <f t="shared" si="28"/>
        <v>2460</v>
      </c>
      <c r="J156" s="44">
        <f t="shared" si="29"/>
        <v>2315</v>
      </c>
      <c r="K156" s="45">
        <v>153000</v>
      </c>
    </row>
    <row r="157" spans="1:11">
      <c r="A157" s="44">
        <f t="shared" si="20"/>
        <v>14112</v>
      </c>
      <c r="B157" s="44">
        <f t="shared" si="21"/>
        <v>7567</v>
      </c>
      <c r="C157" s="44">
        <f t="shared" si="22"/>
        <v>5385</v>
      </c>
      <c r="D157" s="44">
        <f t="shared" si="23"/>
        <v>4294</v>
      </c>
      <c r="E157" s="44">
        <f t="shared" si="24"/>
        <v>3640</v>
      </c>
      <c r="F157" s="44">
        <f t="shared" si="25"/>
        <v>3203</v>
      </c>
      <c r="G157" s="44">
        <f t="shared" si="26"/>
        <v>2892</v>
      </c>
      <c r="H157" s="44">
        <f t="shared" si="27"/>
        <v>2658</v>
      </c>
      <c r="I157" s="44">
        <f t="shared" si="28"/>
        <v>2476</v>
      </c>
      <c r="J157" s="44">
        <f t="shared" si="29"/>
        <v>2331</v>
      </c>
      <c r="K157" s="45">
        <v>154000</v>
      </c>
    </row>
    <row r="158" spans="1:11">
      <c r="A158" s="44">
        <f t="shared" si="20"/>
        <v>14203</v>
      </c>
      <c r="B158" s="44">
        <f t="shared" si="21"/>
        <v>7616</v>
      </c>
      <c r="C158" s="44">
        <f t="shared" si="22"/>
        <v>5420</v>
      </c>
      <c r="D158" s="44">
        <f t="shared" si="23"/>
        <v>4322</v>
      </c>
      <c r="E158" s="44">
        <f t="shared" si="24"/>
        <v>3663</v>
      </c>
      <c r="F158" s="44">
        <f t="shared" si="25"/>
        <v>3224</v>
      </c>
      <c r="G158" s="44">
        <f t="shared" si="26"/>
        <v>2910</v>
      </c>
      <c r="H158" s="44">
        <f t="shared" si="27"/>
        <v>2675</v>
      </c>
      <c r="I158" s="44">
        <f t="shared" si="28"/>
        <v>2492</v>
      </c>
      <c r="J158" s="44">
        <f t="shared" si="29"/>
        <v>2346</v>
      </c>
      <c r="K158" s="45">
        <v>155000</v>
      </c>
    </row>
    <row r="159" spans="1:11">
      <c r="A159" s="44">
        <f t="shared" si="20"/>
        <v>14295</v>
      </c>
      <c r="B159" s="44">
        <f t="shared" si="21"/>
        <v>7665</v>
      </c>
      <c r="C159" s="44">
        <f t="shared" si="22"/>
        <v>5455</v>
      </c>
      <c r="D159" s="44">
        <f t="shared" si="23"/>
        <v>4350</v>
      </c>
      <c r="E159" s="44">
        <f t="shared" si="24"/>
        <v>3687</v>
      </c>
      <c r="F159" s="44">
        <f t="shared" si="25"/>
        <v>3245</v>
      </c>
      <c r="G159" s="44">
        <f t="shared" si="26"/>
        <v>2929</v>
      </c>
      <c r="H159" s="44">
        <f t="shared" si="27"/>
        <v>2692</v>
      </c>
      <c r="I159" s="44">
        <f t="shared" si="28"/>
        <v>2508</v>
      </c>
      <c r="J159" s="44">
        <f t="shared" si="29"/>
        <v>2361</v>
      </c>
      <c r="K159" s="45">
        <v>156000</v>
      </c>
    </row>
    <row r="160" spans="1:11">
      <c r="A160" s="44">
        <f t="shared" si="20"/>
        <v>14386</v>
      </c>
      <c r="B160" s="44">
        <f t="shared" si="21"/>
        <v>7714</v>
      </c>
      <c r="C160" s="44">
        <f t="shared" si="22"/>
        <v>5490</v>
      </c>
      <c r="D160" s="44">
        <f t="shared" si="23"/>
        <v>4378</v>
      </c>
      <c r="E160" s="44">
        <f t="shared" si="24"/>
        <v>3710</v>
      </c>
      <c r="F160" s="44">
        <f t="shared" si="25"/>
        <v>3266</v>
      </c>
      <c r="G160" s="44">
        <f t="shared" si="26"/>
        <v>2948</v>
      </c>
      <c r="H160" s="44">
        <f t="shared" si="27"/>
        <v>2710</v>
      </c>
      <c r="I160" s="44">
        <f t="shared" si="28"/>
        <v>2524</v>
      </c>
      <c r="J160" s="44">
        <f t="shared" si="29"/>
        <v>2376</v>
      </c>
      <c r="K160" s="45">
        <v>157000</v>
      </c>
    </row>
    <row r="161" spans="1:11">
      <c r="A161" s="44">
        <f t="shared" si="20"/>
        <v>14478</v>
      </c>
      <c r="B161" s="44">
        <f t="shared" si="21"/>
        <v>7763</v>
      </c>
      <c r="C161" s="44">
        <f t="shared" si="22"/>
        <v>5525</v>
      </c>
      <c r="D161" s="44">
        <f t="shared" si="23"/>
        <v>4406</v>
      </c>
      <c r="E161" s="44">
        <f t="shared" si="24"/>
        <v>3734</v>
      </c>
      <c r="F161" s="44">
        <f t="shared" si="25"/>
        <v>3286</v>
      </c>
      <c r="G161" s="44">
        <f t="shared" si="26"/>
        <v>2967</v>
      </c>
      <c r="H161" s="44">
        <f t="shared" si="27"/>
        <v>2727</v>
      </c>
      <c r="I161" s="44">
        <f t="shared" si="28"/>
        <v>2540</v>
      </c>
      <c r="J161" s="44">
        <f t="shared" si="29"/>
        <v>2391</v>
      </c>
      <c r="K161" s="45">
        <v>158000</v>
      </c>
    </row>
    <row r="162" spans="1:11">
      <c r="A162" s="44">
        <f t="shared" si="20"/>
        <v>14570</v>
      </c>
      <c r="B162" s="44">
        <f t="shared" si="21"/>
        <v>7812</v>
      </c>
      <c r="C162" s="44">
        <f t="shared" si="22"/>
        <v>5560</v>
      </c>
      <c r="D162" s="44">
        <f t="shared" si="23"/>
        <v>4433</v>
      </c>
      <c r="E162" s="44">
        <f t="shared" si="24"/>
        <v>3758</v>
      </c>
      <c r="F162" s="44">
        <f t="shared" si="25"/>
        <v>3307</v>
      </c>
      <c r="G162" s="44">
        <f t="shared" si="26"/>
        <v>2985</v>
      </c>
      <c r="H162" s="44">
        <f t="shared" si="27"/>
        <v>2744</v>
      </c>
      <c r="I162" s="44">
        <f t="shared" si="28"/>
        <v>2556</v>
      </c>
      <c r="J162" s="44">
        <f t="shared" si="29"/>
        <v>2406</v>
      </c>
      <c r="K162" s="45">
        <v>159000</v>
      </c>
    </row>
    <row r="163" spans="1:11">
      <c r="A163" s="44">
        <f t="shared" si="20"/>
        <v>14661</v>
      </c>
      <c r="B163" s="44">
        <f t="shared" si="21"/>
        <v>7861</v>
      </c>
      <c r="C163" s="44">
        <f t="shared" si="22"/>
        <v>5595</v>
      </c>
      <c r="D163" s="44">
        <f t="shared" si="23"/>
        <v>4461</v>
      </c>
      <c r="E163" s="44">
        <f t="shared" si="24"/>
        <v>3781</v>
      </c>
      <c r="F163" s="44">
        <f t="shared" si="25"/>
        <v>3328</v>
      </c>
      <c r="G163" s="44">
        <f t="shared" si="26"/>
        <v>3004</v>
      </c>
      <c r="H163" s="44">
        <f t="shared" si="27"/>
        <v>2761</v>
      </c>
      <c r="I163" s="44">
        <f t="shared" si="28"/>
        <v>2572</v>
      </c>
      <c r="J163" s="44">
        <f t="shared" si="29"/>
        <v>2421</v>
      </c>
      <c r="K163" s="45">
        <v>160000</v>
      </c>
    </row>
    <row r="164" spans="1:11">
      <c r="A164" s="44">
        <f t="shared" si="20"/>
        <v>14753</v>
      </c>
      <c r="B164" s="44">
        <f t="shared" si="21"/>
        <v>7910</v>
      </c>
      <c r="C164" s="44">
        <f t="shared" si="22"/>
        <v>5630</v>
      </c>
      <c r="D164" s="44">
        <f t="shared" si="23"/>
        <v>4489</v>
      </c>
      <c r="E164" s="44">
        <f t="shared" si="24"/>
        <v>3805</v>
      </c>
      <c r="F164" s="44">
        <f t="shared" si="25"/>
        <v>3349</v>
      </c>
      <c r="G164" s="44">
        <f t="shared" si="26"/>
        <v>3023</v>
      </c>
      <c r="H164" s="44">
        <f t="shared" si="27"/>
        <v>2779</v>
      </c>
      <c r="I164" s="44">
        <f t="shared" si="28"/>
        <v>2588</v>
      </c>
      <c r="J164" s="44">
        <f t="shared" si="29"/>
        <v>2436</v>
      </c>
      <c r="K164" s="45">
        <v>161000</v>
      </c>
    </row>
    <row r="165" spans="1:11">
      <c r="A165" s="44">
        <f t="shared" si="20"/>
        <v>14845</v>
      </c>
      <c r="B165" s="44">
        <f t="shared" si="21"/>
        <v>7960</v>
      </c>
      <c r="C165" s="44">
        <f t="shared" si="22"/>
        <v>5665</v>
      </c>
      <c r="D165" s="44">
        <f t="shared" si="23"/>
        <v>4517</v>
      </c>
      <c r="E165" s="44">
        <f t="shared" si="24"/>
        <v>3829</v>
      </c>
      <c r="F165" s="44">
        <f t="shared" si="25"/>
        <v>3370</v>
      </c>
      <c r="G165" s="44">
        <f t="shared" si="26"/>
        <v>3042</v>
      </c>
      <c r="H165" s="44">
        <f t="shared" si="27"/>
        <v>2796</v>
      </c>
      <c r="I165" s="44">
        <f t="shared" si="28"/>
        <v>2605</v>
      </c>
      <c r="J165" s="44">
        <f t="shared" si="29"/>
        <v>2452</v>
      </c>
      <c r="K165" s="45">
        <v>162000</v>
      </c>
    </row>
    <row r="166" spans="1:11">
      <c r="A166" s="44">
        <f t="shared" si="20"/>
        <v>14936</v>
      </c>
      <c r="B166" s="44">
        <f t="shared" si="21"/>
        <v>8009</v>
      </c>
      <c r="C166" s="44">
        <f t="shared" si="22"/>
        <v>5700</v>
      </c>
      <c r="D166" s="44">
        <f t="shared" si="23"/>
        <v>4545</v>
      </c>
      <c r="E166" s="44">
        <f t="shared" si="24"/>
        <v>3852</v>
      </c>
      <c r="F166" s="44">
        <f t="shared" si="25"/>
        <v>3390</v>
      </c>
      <c r="G166" s="44">
        <f t="shared" si="26"/>
        <v>3060</v>
      </c>
      <c r="H166" s="44">
        <f t="shared" si="27"/>
        <v>2813</v>
      </c>
      <c r="I166" s="44">
        <f t="shared" si="28"/>
        <v>2621</v>
      </c>
      <c r="J166" s="44">
        <f t="shared" si="29"/>
        <v>2467</v>
      </c>
      <c r="K166" s="45">
        <v>163000</v>
      </c>
    </row>
    <row r="167" spans="1:11">
      <c r="A167" s="44">
        <f t="shared" si="20"/>
        <v>15028</v>
      </c>
      <c r="B167" s="44">
        <f t="shared" si="21"/>
        <v>8058</v>
      </c>
      <c r="C167" s="44">
        <f t="shared" si="22"/>
        <v>5734</v>
      </c>
      <c r="D167" s="44">
        <f t="shared" si="23"/>
        <v>4573</v>
      </c>
      <c r="E167" s="44">
        <f t="shared" si="24"/>
        <v>3876</v>
      </c>
      <c r="F167" s="44">
        <f t="shared" si="25"/>
        <v>3411</v>
      </c>
      <c r="G167" s="44">
        <f t="shared" si="26"/>
        <v>3079</v>
      </c>
      <c r="H167" s="44">
        <f t="shared" si="27"/>
        <v>2830</v>
      </c>
      <c r="I167" s="44">
        <f t="shared" si="28"/>
        <v>2637</v>
      </c>
      <c r="J167" s="44">
        <f t="shared" si="29"/>
        <v>2482</v>
      </c>
      <c r="K167" s="45">
        <v>164000</v>
      </c>
    </row>
    <row r="168" spans="1:11">
      <c r="A168" s="44">
        <f t="shared" si="20"/>
        <v>15119</v>
      </c>
      <c r="B168" s="44">
        <f t="shared" si="21"/>
        <v>8107</v>
      </c>
      <c r="C168" s="44">
        <f t="shared" si="22"/>
        <v>5769</v>
      </c>
      <c r="D168" s="44">
        <f t="shared" si="23"/>
        <v>4601</v>
      </c>
      <c r="E168" s="44">
        <f t="shared" si="24"/>
        <v>3899</v>
      </c>
      <c r="F168" s="44">
        <f t="shared" si="25"/>
        <v>3432</v>
      </c>
      <c r="G168" s="44">
        <f t="shared" si="26"/>
        <v>3098</v>
      </c>
      <c r="H168" s="44">
        <f t="shared" si="27"/>
        <v>2848</v>
      </c>
      <c r="I168" s="44">
        <f t="shared" si="28"/>
        <v>2653</v>
      </c>
      <c r="J168" s="44">
        <f t="shared" si="29"/>
        <v>2497</v>
      </c>
      <c r="K168" s="45">
        <v>165000</v>
      </c>
    </row>
    <row r="169" spans="1:11">
      <c r="A169" s="44">
        <f t="shared" si="20"/>
        <v>15211</v>
      </c>
      <c r="B169" s="44">
        <f t="shared" si="21"/>
        <v>8156</v>
      </c>
      <c r="C169" s="44">
        <f t="shared" si="22"/>
        <v>5804</v>
      </c>
      <c r="D169" s="44">
        <f t="shared" si="23"/>
        <v>4629</v>
      </c>
      <c r="E169" s="44">
        <f t="shared" si="24"/>
        <v>3923</v>
      </c>
      <c r="F169" s="44">
        <f t="shared" si="25"/>
        <v>3453</v>
      </c>
      <c r="G169" s="44">
        <f t="shared" si="26"/>
        <v>3117</v>
      </c>
      <c r="H169" s="44">
        <f t="shared" si="27"/>
        <v>2865</v>
      </c>
      <c r="I169" s="44">
        <f t="shared" si="28"/>
        <v>2669</v>
      </c>
      <c r="J169" s="44">
        <f t="shared" si="29"/>
        <v>2512</v>
      </c>
      <c r="K169" s="45">
        <v>166000</v>
      </c>
    </row>
    <row r="170" spans="1:11">
      <c r="A170" s="44">
        <f t="shared" si="20"/>
        <v>15303</v>
      </c>
      <c r="B170" s="44">
        <f t="shared" si="21"/>
        <v>8205</v>
      </c>
      <c r="C170" s="44">
        <f t="shared" si="22"/>
        <v>5839</v>
      </c>
      <c r="D170" s="44">
        <f t="shared" si="23"/>
        <v>4656</v>
      </c>
      <c r="E170" s="44">
        <f t="shared" si="24"/>
        <v>3947</v>
      </c>
      <c r="F170" s="44">
        <f t="shared" si="25"/>
        <v>3474</v>
      </c>
      <c r="G170" s="44">
        <f t="shared" si="26"/>
        <v>3136</v>
      </c>
      <c r="H170" s="44">
        <f t="shared" si="27"/>
        <v>2882</v>
      </c>
      <c r="I170" s="44">
        <f t="shared" si="28"/>
        <v>2685</v>
      </c>
      <c r="J170" s="44">
        <f t="shared" si="29"/>
        <v>2527</v>
      </c>
      <c r="K170" s="45">
        <v>167000</v>
      </c>
    </row>
    <row r="171" spans="1:11">
      <c r="A171" s="44">
        <f t="shared" si="20"/>
        <v>15394</v>
      </c>
      <c r="B171" s="44">
        <f t="shared" si="21"/>
        <v>8254</v>
      </c>
      <c r="C171" s="44">
        <f t="shared" si="22"/>
        <v>5874</v>
      </c>
      <c r="D171" s="44">
        <f t="shared" si="23"/>
        <v>4684</v>
      </c>
      <c r="E171" s="44">
        <f t="shared" si="24"/>
        <v>3970</v>
      </c>
      <c r="F171" s="44">
        <f t="shared" si="25"/>
        <v>3494</v>
      </c>
      <c r="G171" s="44">
        <f t="shared" si="26"/>
        <v>3154</v>
      </c>
      <c r="H171" s="44">
        <f t="shared" si="27"/>
        <v>2899</v>
      </c>
      <c r="I171" s="44">
        <f t="shared" si="28"/>
        <v>2701</v>
      </c>
      <c r="J171" s="44">
        <f t="shared" si="29"/>
        <v>2542</v>
      </c>
      <c r="K171" s="45">
        <v>168000</v>
      </c>
    </row>
    <row r="172" spans="1:11">
      <c r="A172" s="44">
        <f t="shared" si="20"/>
        <v>15486</v>
      </c>
      <c r="B172" s="44">
        <f t="shared" si="21"/>
        <v>8303</v>
      </c>
      <c r="C172" s="44">
        <f t="shared" si="22"/>
        <v>5909</v>
      </c>
      <c r="D172" s="44">
        <f t="shared" si="23"/>
        <v>4712</v>
      </c>
      <c r="E172" s="44">
        <f t="shared" si="24"/>
        <v>3994</v>
      </c>
      <c r="F172" s="44">
        <f t="shared" si="25"/>
        <v>3515</v>
      </c>
      <c r="G172" s="44">
        <f t="shared" si="26"/>
        <v>3173</v>
      </c>
      <c r="H172" s="44">
        <f t="shared" si="27"/>
        <v>2917</v>
      </c>
      <c r="I172" s="44">
        <f t="shared" si="28"/>
        <v>2717</v>
      </c>
      <c r="J172" s="44">
        <f t="shared" si="29"/>
        <v>2557</v>
      </c>
      <c r="K172" s="45">
        <v>169000</v>
      </c>
    </row>
    <row r="173" spans="1:11">
      <c r="A173" s="44">
        <f t="shared" si="20"/>
        <v>15578</v>
      </c>
      <c r="B173" s="44">
        <f t="shared" si="21"/>
        <v>8353</v>
      </c>
      <c r="C173" s="44">
        <f t="shared" si="22"/>
        <v>5944</v>
      </c>
      <c r="D173" s="44">
        <f t="shared" si="23"/>
        <v>4740</v>
      </c>
      <c r="E173" s="44">
        <f t="shared" si="24"/>
        <v>4018</v>
      </c>
      <c r="F173" s="44">
        <f t="shared" si="25"/>
        <v>3536</v>
      </c>
      <c r="G173" s="44">
        <f t="shared" si="26"/>
        <v>3192</v>
      </c>
      <c r="H173" s="44">
        <f t="shared" si="27"/>
        <v>2934</v>
      </c>
      <c r="I173" s="44">
        <f t="shared" si="28"/>
        <v>2733</v>
      </c>
      <c r="J173" s="44">
        <f t="shared" si="29"/>
        <v>2573</v>
      </c>
      <c r="K173" s="45">
        <v>170000</v>
      </c>
    </row>
    <row r="174" spans="1:11">
      <c r="A174" s="44">
        <f t="shared" si="20"/>
        <v>15669</v>
      </c>
      <c r="B174" s="44">
        <f t="shared" si="21"/>
        <v>8402</v>
      </c>
      <c r="C174" s="44">
        <f t="shared" si="22"/>
        <v>5979</v>
      </c>
      <c r="D174" s="44">
        <f t="shared" si="23"/>
        <v>4768</v>
      </c>
      <c r="E174" s="44">
        <f t="shared" si="24"/>
        <v>4041</v>
      </c>
      <c r="F174" s="44">
        <f t="shared" si="25"/>
        <v>3557</v>
      </c>
      <c r="G174" s="44">
        <f t="shared" si="26"/>
        <v>3211</v>
      </c>
      <c r="H174" s="44">
        <f t="shared" si="27"/>
        <v>2951</v>
      </c>
      <c r="I174" s="44">
        <f t="shared" si="28"/>
        <v>2749</v>
      </c>
      <c r="J174" s="44">
        <f t="shared" si="29"/>
        <v>2588</v>
      </c>
      <c r="K174" s="45">
        <v>171000</v>
      </c>
    </row>
    <row r="175" spans="1:11">
      <c r="A175" s="44">
        <f t="shared" si="20"/>
        <v>15761</v>
      </c>
      <c r="B175" s="44">
        <f t="shared" si="21"/>
        <v>8451</v>
      </c>
      <c r="C175" s="44">
        <f t="shared" si="22"/>
        <v>6014</v>
      </c>
      <c r="D175" s="44">
        <f t="shared" si="23"/>
        <v>4796</v>
      </c>
      <c r="E175" s="44">
        <f t="shared" si="24"/>
        <v>4065</v>
      </c>
      <c r="F175" s="44">
        <f t="shared" si="25"/>
        <v>3578</v>
      </c>
      <c r="G175" s="44">
        <f t="shared" si="26"/>
        <v>3229</v>
      </c>
      <c r="H175" s="44">
        <f t="shared" si="27"/>
        <v>2968</v>
      </c>
      <c r="I175" s="44">
        <f t="shared" si="28"/>
        <v>2765</v>
      </c>
      <c r="J175" s="44">
        <f t="shared" si="29"/>
        <v>2603</v>
      </c>
      <c r="K175" s="45">
        <v>172000</v>
      </c>
    </row>
    <row r="176" spans="1:11">
      <c r="A176" s="44">
        <f t="shared" si="20"/>
        <v>15852</v>
      </c>
      <c r="B176" s="44">
        <f t="shared" si="21"/>
        <v>8500</v>
      </c>
      <c r="C176" s="44">
        <f t="shared" si="22"/>
        <v>6049</v>
      </c>
      <c r="D176" s="44">
        <f t="shared" si="23"/>
        <v>4824</v>
      </c>
      <c r="E176" s="44">
        <f t="shared" si="24"/>
        <v>4088</v>
      </c>
      <c r="F176" s="44">
        <f t="shared" si="25"/>
        <v>3598</v>
      </c>
      <c r="G176" s="44">
        <f t="shared" si="26"/>
        <v>3248</v>
      </c>
      <c r="H176" s="44">
        <f t="shared" si="27"/>
        <v>2986</v>
      </c>
      <c r="I176" s="44">
        <f t="shared" si="28"/>
        <v>2781</v>
      </c>
      <c r="J176" s="44">
        <f t="shared" si="29"/>
        <v>2618</v>
      </c>
      <c r="K176" s="45">
        <v>173000</v>
      </c>
    </row>
    <row r="177" spans="1:11">
      <c r="A177" s="44">
        <f t="shared" si="20"/>
        <v>15944</v>
      </c>
      <c r="B177" s="44">
        <f t="shared" si="21"/>
        <v>8549</v>
      </c>
      <c r="C177" s="44">
        <f t="shared" si="22"/>
        <v>6084</v>
      </c>
      <c r="D177" s="44">
        <f t="shared" si="23"/>
        <v>4852</v>
      </c>
      <c r="E177" s="44">
        <f t="shared" si="24"/>
        <v>4112</v>
      </c>
      <c r="F177" s="44">
        <f t="shared" si="25"/>
        <v>3619</v>
      </c>
      <c r="G177" s="44">
        <f t="shared" si="26"/>
        <v>3267</v>
      </c>
      <c r="H177" s="44">
        <f t="shared" si="27"/>
        <v>3003</v>
      </c>
      <c r="I177" s="44">
        <f t="shared" si="28"/>
        <v>2797</v>
      </c>
      <c r="J177" s="44">
        <f t="shared" si="29"/>
        <v>2633</v>
      </c>
      <c r="K177" s="45">
        <v>174000</v>
      </c>
    </row>
    <row r="178" spans="1:11">
      <c r="A178" s="44">
        <f t="shared" si="20"/>
        <v>16036</v>
      </c>
      <c r="B178" s="44">
        <f t="shared" si="21"/>
        <v>8598</v>
      </c>
      <c r="C178" s="44">
        <f t="shared" si="22"/>
        <v>6119</v>
      </c>
      <c r="D178" s="44">
        <f t="shared" si="23"/>
        <v>4879</v>
      </c>
      <c r="E178" s="44">
        <f t="shared" si="24"/>
        <v>4136</v>
      </c>
      <c r="F178" s="44">
        <f t="shared" si="25"/>
        <v>3640</v>
      </c>
      <c r="G178" s="44">
        <f t="shared" si="26"/>
        <v>3286</v>
      </c>
      <c r="H178" s="44">
        <f t="shared" si="27"/>
        <v>3020</v>
      </c>
      <c r="I178" s="44">
        <f t="shared" si="28"/>
        <v>2814</v>
      </c>
      <c r="J178" s="44">
        <f t="shared" si="29"/>
        <v>2648</v>
      </c>
      <c r="K178" s="45">
        <v>175000</v>
      </c>
    </row>
    <row r="179" spans="1:11">
      <c r="A179" s="44">
        <f t="shared" si="20"/>
        <v>16127</v>
      </c>
      <c r="B179" s="44">
        <f t="shared" si="21"/>
        <v>8647</v>
      </c>
      <c r="C179" s="44">
        <f t="shared" si="22"/>
        <v>6154</v>
      </c>
      <c r="D179" s="44">
        <f t="shared" si="23"/>
        <v>4907</v>
      </c>
      <c r="E179" s="44">
        <f t="shared" si="24"/>
        <v>4159</v>
      </c>
      <c r="F179" s="44">
        <f t="shared" si="25"/>
        <v>3661</v>
      </c>
      <c r="G179" s="44">
        <f t="shared" si="26"/>
        <v>3305</v>
      </c>
      <c r="H179" s="44">
        <f t="shared" si="27"/>
        <v>3037</v>
      </c>
      <c r="I179" s="44">
        <f t="shared" si="28"/>
        <v>2830</v>
      </c>
      <c r="J179" s="44">
        <f t="shared" si="29"/>
        <v>2663</v>
      </c>
      <c r="K179" s="45">
        <v>176000</v>
      </c>
    </row>
    <row r="180" spans="1:11">
      <c r="A180" s="44">
        <f t="shared" si="20"/>
        <v>16219</v>
      </c>
      <c r="B180" s="44">
        <f t="shared" si="21"/>
        <v>8697</v>
      </c>
      <c r="C180" s="44">
        <f t="shared" si="22"/>
        <v>6189</v>
      </c>
      <c r="D180" s="44">
        <f t="shared" si="23"/>
        <v>4935</v>
      </c>
      <c r="E180" s="44">
        <f t="shared" si="24"/>
        <v>4183</v>
      </c>
      <c r="F180" s="44">
        <f t="shared" si="25"/>
        <v>3682</v>
      </c>
      <c r="G180" s="44">
        <f t="shared" si="26"/>
        <v>3323</v>
      </c>
      <c r="H180" s="44">
        <f t="shared" si="27"/>
        <v>3055</v>
      </c>
      <c r="I180" s="44">
        <f t="shared" si="28"/>
        <v>2846</v>
      </c>
      <c r="J180" s="44">
        <f t="shared" si="29"/>
        <v>2679</v>
      </c>
      <c r="K180" s="45">
        <v>177000</v>
      </c>
    </row>
    <row r="181" spans="1:11">
      <c r="A181" s="44">
        <f t="shared" si="20"/>
        <v>16311</v>
      </c>
      <c r="B181" s="44">
        <f t="shared" si="21"/>
        <v>8746</v>
      </c>
      <c r="C181" s="44">
        <f t="shared" si="22"/>
        <v>6224</v>
      </c>
      <c r="D181" s="44">
        <f t="shared" si="23"/>
        <v>4963</v>
      </c>
      <c r="E181" s="44">
        <f t="shared" si="24"/>
        <v>4207</v>
      </c>
      <c r="F181" s="44">
        <f t="shared" si="25"/>
        <v>3702</v>
      </c>
      <c r="G181" s="44">
        <f t="shared" si="26"/>
        <v>3342</v>
      </c>
      <c r="H181" s="44">
        <f t="shared" si="27"/>
        <v>3072</v>
      </c>
      <c r="I181" s="44">
        <f t="shared" si="28"/>
        <v>2862</v>
      </c>
      <c r="J181" s="44">
        <f t="shared" si="29"/>
        <v>2694</v>
      </c>
      <c r="K181" s="45">
        <v>178000</v>
      </c>
    </row>
    <row r="182" spans="1:11">
      <c r="A182" s="44">
        <f t="shared" si="20"/>
        <v>16402</v>
      </c>
      <c r="B182" s="44">
        <f t="shared" si="21"/>
        <v>8795</v>
      </c>
      <c r="C182" s="44">
        <f t="shared" si="22"/>
        <v>6259</v>
      </c>
      <c r="D182" s="44">
        <f t="shared" si="23"/>
        <v>4991</v>
      </c>
      <c r="E182" s="44">
        <f t="shared" si="24"/>
        <v>4230</v>
      </c>
      <c r="F182" s="44">
        <f t="shared" si="25"/>
        <v>3723</v>
      </c>
      <c r="G182" s="44">
        <f t="shared" si="26"/>
        <v>3361</v>
      </c>
      <c r="H182" s="44">
        <f t="shared" si="27"/>
        <v>3089</v>
      </c>
      <c r="I182" s="44">
        <f t="shared" si="28"/>
        <v>2878</v>
      </c>
      <c r="J182" s="44">
        <f t="shared" si="29"/>
        <v>2709</v>
      </c>
      <c r="K182" s="45">
        <v>179000</v>
      </c>
    </row>
    <row r="183" spans="1:11">
      <c r="A183" s="44">
        <f t="shared" si="20"/>
        <v>16494</v>
      </c>
      <c r="B183" s="44">
        <f t="shared" si="21"/>
        <v>8844</v>
      </c>
      <c r="C183" s="44">
        <f t="shared" si="22"/>
        <v>6294</v>
      </c>
      <c r="D183" s="44">
        <f t="shared" si="23"/>
        <v>5019</v>
      </c>
      <c r="E183" s="44">
        <f t="shared" si="24"/>
        <v>4254</v>
      </c>
      <c r="F183" s="44">
        <f t="shared" si="25"/>
        <v>3744</v>
      </c>
      <c r="G183" s="44">
        <f t="shared" si="26"/>
        <v>3380</v>
      </c>
      <c r="H183" s="44">
        <f t="shared" si="27"/>
        <v>3106</v>
      </c>
      <c r="I183" s="44">
        <f t="shared" si="28"/>
        <v>2894</v>
      </c>
      <c r="J183" s="44">
        <f t="shared" si="29"/>
        <v>2724</v>
      </c>
      <c r="K183" s="45">
        <v>180000</v>
      </c>
    </row>
    <row r="184" spans="1:11">
      <c r="A184" s="44">
        <f t="shared" si="20"/>
        <v>16586</v>
      </c>
      <c r="B184" s="44">
        <f t="shared" si="21"/>
        <v>8893</v>
      </c>
      <c r="C184" s="44">
        <f t="shared" si="22"/>
        <v>6329</v>
      </c>
      <c r="D184" s="44">
        <f t="shared" si="23"/>
        <v>5047</v>
      </c>
      <c r="E184" s="44">
        <f t="shared" si="24"/>
        <v>4278</v>
      </c>
      <c r="F184" s="44">
        <f t="shared" si="25"/>
        <v>3765</v>
      </c>
      <c r="G184" s="44">
        <f t="shared" si="26"/>
        <v>3398</v>
      </c>
      <c r="H184" s="44">
        <f t="shared" si="27"/>
        <v>3124</v>
      </c>
      <c r="I184" s="44">
        <f t="shared" si="28"/>
        <v>2910</v>
      </c>
      <c r="J184" s="44">
        <f t="shared" si="29"/>
        <v>2739</v>
      </c>
      <c r="K184" s="45">
        <v>181000</v>
      </c>
    </row>
    <row r="185" spans="1:11">
      <c r="A185" s="44">
        <f t="shared" si="20"/>
        <v>16677</v>
      </c>
      <c r="B185" s="44">
        <f t="shared" si="21"/>
        <v>8942</v>
      </c>
      <c r="C185" s="44">
        <f t="shared" si="22"/>
        <v>6364</v>
      </c>
      <c r="D185" s="44">
        <f t="shared" si="23"/>
        <v>5075</v>
      </c>
      <c r="E185" s="44">
        <f t="shared" si="24"/>
        <v>4301</v>
      </c>
      <c r="F185" s="44">
        <f t="shared" si="25"/>
        <v>3785</v>
      </c>
      <c r="G185" s="44">
        <f t="shared" si="26"/>
        <v>3417</v>
      </c>
      <c r="H185" s="44">
        <f t="shared" si="27"/>
        <v>3141</v>
      </c>
      <c r="I185" s="44">
        <f t="shared" si="28"/>
        <v>2926</v>
      </c>
      <c r="J185" s="44">
        <f t="shared" si="29"/>
        <v>2754</v>
      </c>
      <c r="K185" s="45">
        <v>182000</v>
      </c>
    </row>
    <row r="186" spans="1:11">
      <c r="A186" s="44">
        <f t="shared" si="20"/>
        <v>16769</v>
      </c>
      <c r="B186" s="44">
        <f t="shared" si="21"/>
        <v>8991</v>
      </c>
      <c r="C186" s="44">
        <f t="shared" si="22"/>
        <v>6399</v>
      </c>
      <c r="D186" s="44">
        <f t="shared" si="23"/>
        <v>5103</v>
      </c>
      <c r="E186" s="44">
        <f t="shared" si="24"/>
        <v>4325</v>
      </c>
      <c r="F186" s="44">
        <f t="shared" si="25"/>
        <v>3806</v>
      </c>
      <c r="G186" s="44">
        <f t="shared" si="26"/>
        <v>3436</v>
      </c>
      <c r="H186" s="44">
        <f t="shared" si="27"/>
        <v>3158</v>
      </c>
      <c r="I186" s="44">
        <f t="shared" si="28"/>
        <v>2942</v>
      </c>
      <c r="J186" s="44">
        <f t="shared" si="29"/>
        <v>2769</v>
      </c>
      <c r="K186" s="45">
        <v>183000</v>
      </c>
    </row>
    <row r="187" spans="1:11">
      <c r="A187" s="44">
        <f t="shared" si="20"/>
        <v>16860</v>
      </c>
      <c r="B187" s="44">
        <f t="shared" si="21"/>
        <v>9040</v>
      </c>
      <c r="C187" s="44">
        <f t="shared" si="22"/>
        <v>6434</v>
      </c>
      <c r="D187" s="44">
        <f t="shared" si="23"/>
        <v>5130</v>
      </c>
      <c r="E187" s="44">
        <f t="shared" si="24"/>
        <v>4348</v>
      </c>
      <c r="F187" s="44">
        <f t="shared" si="25"/>
        <v>3827</v>
      </c>
      <c r="G187" s="44">
        <f t="shared" si="26"/>
        <v>3455</v>
      </c>
      <c r="H187" s="44">
        <f t="shared" si="27"/>
        <v>3175</v>
      </c>
      <c r="I187" s="44">
        <f t="shared" si="28"/>
        <v>2958</v>
      </c>
      <c r="J187" s="44">
        <f t="shared" si="29"/>
        <v>2784</v>
      </c>
      <c r="K187" s="45">
        <v>184000</v>
      </c>
    </row>
    <row r="188" spans="1:11">
      <c r="A188" s="44">
        <f t="shared" si="20"/>
        <v>16952</v>
      </c>
      <c r="B188" s="44">
        <f t="shared" si="21"/>
        <v>9090</v>
      </c>
      <c r="C188" s="44">
        <f t="shared" si="22"/>
        <v>6469</v>
      </c>
      <c r="D188" s="44">
        <f t="shared" si="23"/>
        <v>5158</v>
      </c>
      <c r="E188" s="44">
        <f t="shared" si="24"/>
        <v>4372</v>
      </c>
      <c r="F188" s="44">
        <f t="shared" si="25"/>
        <v>3848</v>
      </c>
      <c r="G188" s="44">
        <f t="shared" si="26"/>
        <v>3473</v>
      </c>
      <c r="H188" s="44">
        <f t="shared" si="27"/>
        <v>3193</v>
      </c>
      <c r="I188" s="44">
        <f t="shared" si="28"/>
        <v>2974</v>
      </c>
      <c r="J188" s="44">
        <f t="shared" si="29"/>
        <v>2800</v>
      </c>
      <c r="K188" s="45">
        <v>185000</v>
      </c>
    </row>
    <row r="189" spans="1:11">
      <c r="A189" s="44">
        <f t="shared" si="20"/>
        <v>17044</v>
      </c>
      <c r="B189" s="44">
        <f t="shared" si="21"/>
        <v>9139</v>
      </c>
      <c r="C189" s="44">
        <f t="shared" si="22"/>
        <v>6504</v>
      </c>
      <c r="D189" s="44">
        <f t="shared" si="23"/>
        <v>5186</v>
      </c>
      <c r="E189" s="44">
        <f t="shared" si="24"/>
        <v>4396</v>
      </c>
      <c r="F189" s="44">
        <f t="shared" si="25"/>
        <v>3869</v>
      </c>
      <c r="G189" s="44">
        <f t="shared" si="26"/>
        <v>3492</v>
      </c>
      <c r="H189" s="44">
        <f t="shared" si="27"/>
        <v>3210</v>
      </c>
      <c r="I189" s="44">
        <f t="shared" si="28"/>
        <v>2990</v>
      </c>
      <c r="J189" s="44">
        <f t="shared" si="29"/>
        <v>2815</v>
      </c>
      <c r="K189" s="45">
        <v>186000</v>
      </c>
    </row>
    <row r="190" spans="1:11">
      <c r="A190" s="44">
        <f t="shared" si="20"/>
        <v>17135</v>
      </c>
      <c r="B190" s="44">
        <f t="shared" si="21"/>
        <v>9188</v>
      </c>
      <c r="C190" s="44">
        <f t="shared" si="22"/>
        <v>6539</v>
      </c>
      <c r="D190" s="44">
        <f t="shared" si="23"/>
        <v>5214</v>
      </c>
      <c r="E190" s="44">
        <f t="shared" si="24"/>
        <v>4419</v>
      </c>
      <c r="F190" s="44">
        <f t="shared" si="25"/>
        <v>3889</v>
      </c>
      <c r="G190" s="44">
        <f t="shared" si="26"/>
        <v>3511</v>
      </c>
      <c r="H190" s="44">
        <f t="shared" si="27"/>
        <v>3227</v>
      </c>
      <c r="I190" s="44">
        <f t="shared" si="28"/>
        <v>3006</v>
      </c>
      <c r="J190" s="44">
        <f t="shared" si="29"/>
        <v>2830</v>
      </c>
      <c r="K190" s="45">
        <v>187000</v>
      </c>
    </row>
    <row r="191" spans="1:11">
      <c r="A191" s="44">
        <f t="shared" si="20"/>
        <v>17227</v>
      </c>
      <c r="B191" s="44">
        <f t="shared" si="21"/>
        <v>9237</v>
      </c>
      <c r="C191" s="44">
        <f t="shared" si="22"/>
        <v>6574</v>
      </c>
      <c r="D191" s="44">
        <f t="shared" si="23"/>
        <v>5242</v>
      </c>
      <c r="E191" s="44">
        <f t="shared" si="24"/>
        <v>4443</v>
      </c>
      <c r="F191" s="44">
        <f t="shared" si="25"/>
        <v>3910</v>
      </c>
      <c r="G191" s="44">
        <f t="shared" si="26"/>
        <v>3530</v>
      </c>
      <c r="H191" s="44">
        <f t="shared" si="27"/>
        <v>3244</v>
      </c>
      <c r="I191" s="44">
        <f t="shared" si="28"/>
        <v>3022</v>
      </c>
      <c r="J191" s="44">
        <f t="shared" si="29"/>
        <v>2845</v>
      </c>
      <c r="K191" s="45">
        <v>188000</v>
      </c>
    </row>
    <row r="192" spans="1:11">
      <c r="A192" s="44">
        <f t="shared" si="20"/>
        <v>17319</v>
      </c>
      <c r="B192" s="44">
        <f t="shared" si="21"/>
        <v>9286</v>
      </c>
      <c r="C192" s="44">
        <f t="shared" si="22"/>
        <v>6609</v>
      </c>
      <c r="D192" s="44">
        <f t="shared" si="23"/>
        <v>5270</v>
      </c>
      <c r="E192" s="44">
        <f t="shared" si="24"/>
        <v>4467</v>
      </c>
      <c r="F192" s="44">
        <f t="shared" si="25"/>
        <v>3931</v>
      </c>
      <c r="G192" s="44">
        <f t="shared" si="26"/>
        <v>3549</v>
      </c>
      <c r="H192" s="44">
        <f t="shared" si="27"/>
        <v>3262</v>
      </c>
      <c r="I192" s="44">
        <f t="shared" si="28"/>
        <v>3039</v>
      </c>
      <c r="J192" s="44">
        <f t="shared" si="29"/>
        <v>2860</v>
      </c>
      <c r="K192" s="45">
        <v>189000</v>
      </c>
    </row>
    <row r="193" spans="1:11">
      <c r="A193" s="44">
        <f t="shared" si="20"/>
        <v>17410</v>
      </c>
      <c r="B193" s="44">
        <f t="shared" si="21"/>
        <v>9335</v>
      </c>
      <c r="C193" s="44">
        <f t="shared" si="22"/>
        <v>6644</v>
      </c>
      <c r="D193" s="44">
        <f t="shared" si="23"/>
        <v>5298</v>
      </c>
      <c r="E193" s="44">
        <f t="shared" si="24"/>
        <v>4490</v>
      </c>
      <c r="F193" s="44">
        <f t="shared" si="25"/>
        <v>3952</v>
      </c>
      <c r="G193" s="44">
        <f t="shared" si="26"/>
        <v>3567</v>
      </c>
      <c r="H193" s="44">
        <f t="shared" si="27"/>
        <v>3279</v>
      </c>
      <c r="I193" s="44">
        <f t="shared" si="28"/>
        <v>3055</v>
      </c>
      <c r="J193" s="44">
        <f t="shared" si="29"/>
        <v>2875</v>
      </c>
      <c r="K193" s="45">
        <v>190000</v>
      </c>
    </row>
    <row r="194" spans="1:11">
      <c r="A194" s="44">
        <f t="shared" si="20"/>
        <v>17502</v>
      </c>
      <c r="B194" s="44">
        <f t="shared" si="21"/>
        <v>9384</v>
      </c>
      <c r="C194" s="44">
        <f t="shared" si="22"/>
        <v>6678</v>
      </c>
      <c r="D194" s="44">
        <f t="shared" si="23"/>
        <v>5326</v>
      </c>
      <c r="E194" s="44">
        <f t="shared" si="24"/>
        <v>4514</v>
      </c>
      <c r="F194" s="44">
        <f t="shared" si="25"/>
        <v>3973</v>
      </c>
      <c r="G194" s="44">
        <f t="shared" si="26"/>
        <v>3586</v>
      </c>
      <c r="H194" s="44">
        <f t="shared" si="27"/>
        <v>3296</v>
      </c>
      <c r="I194" s="44">
        <f t="shared" si="28"/>
        <v>3071</v>
      </c>
      <c r="J194" s="44">
        <f t="shared" si="29"/>
        <v>2890</v>
      </c>
      <c r="K194" s="45">
        <v>191000</v>
      </c>
    </row>
    <row r="195" spans="1:11">
      <c r="A195" s="44">
        <f t="shared" si="20"/>
        <v>17593</v>
      </c>
      <c r="B195" s="44">
        <f t="shared" si="21"/>
        <v>9433</v>
      </c>
      <c r="C195" s="44">
        <f t="shared" si="22"/>
        <v>6713</v>
      </c>
      <c r="D195" s="44">
        <f t="shared" si="23"/>
        <v>5353</v>
      </c>
      <c r="E195" s="44">
        <f t="shared" si="24"/>
        <v>4537</v>
      </c>
      <c r="F195" s="44">
        <f t="shared" si="25"/>
        <v>3993</v>
      </c>
      <c r="G195" s="44">
        <f t="shared" si="26"/>
        <v>3605</v>
      </c>
      <c r="H195" s="44">
        <f t="shared" si="27"/>
        <v>3313</v>
      </c>
      <c r="I195" s="44">
        <f t="shared" si="28"/>
        <v>3087</v>
      </c>
      <c r="J195" s="44">
        <f t="shared" si="29"/>
        <v>2905</v>
      </c>
      <c r="K195" s="45">
        <v>192000</v>
      </c>
    </row>
    <row r="196" spans="1:11">
      <c r="A196" s="44">
        <f t="shared" si="20"/>
        <v>17685</v>
      </c>
      <c r="B196" s="44">
        <f t="shared" si="21"/>
        <v>9483</v>
      </c>
      <c r="C196" s="44">
        <f t="shared" si="22"/>
        <v>6748</v>
      </c>
      <c r="D196" s="44">
        <f t="shared" si="23"/>
        <v>5381</v>
      </c>
      <c r="E196" s="44">
        <f t="shared" si="24"/>
        <v>4561</v>
      </c>
      <c r="F196" s="44">
        <f t="shared" si="25"/>
        <v>4014</v>
      </c>
      <c r="G196" s="44">
        <f t="shared" si="26"/>
        <v>3624</v>
      </c>
      <c r="H196" s="44">
        <f t="shared" si="27"/>
        <v>3331</v>
      </c>
      <c r="I196" s="44">
        <f t="shared" si="28"/>
        <v>3103</v>
      </c>
      <c r="J196" s="44">
        <f t="shared" si="29"/>
        <v>2921</v>
      </c>
      <c r="K196" s="45">
        <v>193000</v>
      </c>
    </row>
    <row r="197" spans="1:11">
      <c r="A197" s="44">
        <f t="shared" ref="A197:A253" si="30">ROUNDUP((((K197+(K197*$A$2*$A$3))/($A$3*12))*1.02),0)</f>
        <v>17777</v>
      </c>
      <c r="B197" s="44">
        <f t="shared" ref="B197:B253" si="31">ROUNDUP((((K197+(K197*$B$2*$B$3))/($B$3*12))*1.02),0)</f>
        <v>9532</v>
      </c>
      <c r="C197" s="44">
        <f t="shared" ref="C197:C253" si="32">ROUNDUP((((K197+(K197*$C$2*$C$3))/($C$3*12))*1.02),0)</f>
        <v>6783</v>
      </c>
      <c r="D197" s="44">
        <f t="shared" ref="D197:D253" si="33">ROUNDUP((((K197+(K197*$D$2*$D$3))/($D$3*12))*1.02),0)</f>
        <v>5409</v>
      </c>
      <c r="E197" s="44">
        <f t="shared" ref="E197:E253" si="34">ROUNDUP((((K197+(K197*$E$2*$E$3))/($E$3*12))*1.02),0)</f>
        <v>4585</v>
      </c>
      <c r="F197" s="44">
        <f t="shared" ref="F197:F253" si="35">ROUNDUP((((K197+(K197*$F$2*$F$3))/($F$3*12))*1.02),0)</f>
        <v>4035</v>
      </c>
      <c r="G197" s="44">
        <f t="shared" ref="G197:G253" si="36">ROUNDUP((((K197+(K197*$G$2*$G$3))/($G$3*12))*1.02),0)</f>
        <v>3642</v>
      </c>
      <c r="H197" s="44">
        <f t="shared" ref="H197:H253" si="37">ROUNDUP((((K197+(K197*$H$2*$H$3))/($H$3*12))*1.02),0)</f>
        <v>3348</v>
      </c>
      <c r="I197" s="44">
        <f t="shared" ref="I197:I253" si="38">ROUNDUP((((K197+(K197*$I$2*$I$3))/($I$3*12))*1.02),0)</f>
        <v>3119</v>
      </c>
      <c r="J197" s="44">
        <f t="shared" ref="J197:J253" si="39">ROUNDUP((((K197+(K197*$J$2*$J$3))/($J$3*12))*1.02),0)</f>
        <v>2936</v>
      </c>
      <c r="K197" s="45">
        <v>194000</v>
      </c>
    </row>
    <row r="198" spans="1:11">
      <c r="A198" s="44">
        <f t="shared" si="30"/>
        <v>17868</v>
      </c>
      <c r="B198" s="44">
        <f t="shared" si="31"/>
        <v>9581</v>
      </c>
      <c r="C198" s="44">
        <f t="shared" si="32"/>
        <v>6818</v>
      </c>
      <c r="D198" s="44">
        <f t="shared" si="33"/>
        <v>5437</v>
      </c>
      <c r="E198" s="44">
        <f t="shared" si="34"/>
        <v>4608</v>
      </c>
      <c r="F198" s="44">
        <f t="shared" si="35"/>
        <v>4056</v>
      </c>
      <c r="G198" s="44">
        <f t="shared" si="36"/>
        <v>3661</v>
      </c>
      <c r="H198" s="44">
        <f t="shared" si="37"/>
        <v>3365</v>
      </c>
      <c r="I198" s="44">
        <f t="shared" si="38"/>
        <v>3135</v>
      </c>
      <c r="J198" s="44">
        <f t="shared" si="39"/>
        <v>2951</v>
      </c>
      <c r="K198" s="45">
        <v>195000</v>
      </c>
    </row>
    <row r="199" spans="1:11">
      <c r="A199" s="44">
        <f t="shared" si="30"/>
        <v>17960</v>
      </c>
      <c r="B199" s="44">
        <f t="shared" si="31"/>
        <v>9630</v>
      </c>
      <c r="C199" s="44">
        <f t="shared" si="32"/>
        <v>6853</v>
      </c>
      <c r="D199" s="44">
        <f t="shared" si="33"/>
        <v>5465</v>
      </c>
      <c r="E199" s="44">
        <f t="shared" si="34"/>
        <v>4632</v>
      </c>
      <c r="F199" s="44">
        <f t="shared" si="35"/>
        <v>4077</v>
      </c>
      <c r="G199" s="44">
        <f t="shared" si="36"/>
        <v>3680</v>
      </c>
      <c r="H199" s="44">
        <f t="shared" si="37"/>
        <v>3382</v>
      </c>
      <c r="I199" s="44">
        <f t="shared" si="38"/>
        <v>3151</v>
      </c>
      <c r="J199" s="44">
        <f t="shared" si="39"/>
        <v>2966</v>
      </c>
      <c r="K199" s="45">
        <v>196000</v>
      </c>
    </row>
    <row r="200" spans="1:11">
      <c r="A200" s="44">
        <f t="shared" si="30"/>
        <v>18052</v>
      </c>
      <c r="B200" s="44">
        <f t="shared" si="31"/>
        <v>9679</v>
      </c>
      <c r="C200" s="44">
        <f t="shared" si="32"/>
        <v>6888</v>
      </c>
      <c r="D200" s="44">
        <f t="shared" si="33"/>
        <v>5493</v>
      </c>
      <c r="E200" s="44">
        <f t="shared" si="34"/>
        <v>4656</v>
      </c>
      <c r="F200" s="44">
        <f t="shared" si="35"/>
        <v>4097</v>
      </c>
      <c r="G200" s="44">
        <f t="shared" si="36"/>
        <v>3699</v>
      </c>
      <c r="H200" s="44">
        <f t="shared" si="37"/>
        <v>3400</v>
      </c>
      <c r="I200" s="44">
        <f t="shared" si="38"/>
        <v>3167</v>
      </c>
      <c r="J200" s="44">
        <f t="shared" si="39"/>
        <v>2981</v>
      </c>
      <c r="K200" s="45">
        <v>197000</v>
      </c>
    </row>
    <row r="201" spans="1:11">
      <c r="A201" s="44">
        <f t="shared" si="30"/>
        <v>18143</v>
      </c>
      <c r="B201" s="44">
        <f t="shared" si="31"/>
        <v>9728</v>
      </c>
      <c r="C201" s="44">
        <f t="shared" si="32"/>
        <v>6923</v>
      </c>
      <c r="D201" s="44">
        <f t="shared" si="33"/>
        <v>5521</v>
      </c>
      <c r="E201" s="44">
        <f t="shared" si="34"/>
        <v>4679</v>
      </c>
      <c r="F201" s="44">
        <f t="shared" si="35"/>
        <v>4118</v>
      </c>
      <c r="G201" s="44">
        <f t="shared" si="36"/>
        <v>3718</v>
      </c>
      <c r="H201" s="44">
        <f t="shared" si="37"/>
        <v>3417</v>
      </c>
      <c r="I201" s="44">
        <f t="shared" si="38"/>
        <v>3183</v>
      </c>
      <c r="J201" s="44">
        <f t="shared" si="39"/>
        <v>2996</v>
      </c>
      <c r="K201" s="45">
        <v>198000</v>
      </c>
    </row>
    <row r="202" spans="1:11">
      <c r="A202" s="44">
        <f t="shared" si="30"/>
        <v>18235</v>
      </c>
      <c r="B202" s="44">
        <f t="shared" si="31"/>
        <v>9777</v>
      </c>
      <c r="C202" s="44">
        <f t="shared" si="32"/>
        <v>6958</v>
      </c>
      <c r="D202" s="44">
        <f t="shared" si="33"/>
        <v>5549</v>
      </c>
      <c r="E202" s="44">
        <f t="shared" si="34"/>
        <v>4703</v>
      </c>
      <c r="F202" s="44">
        <f t="shared" si="35"/>
        <v>4139</v>
      </c>
      <c r="G202" s="44">
        <f t="shared" si="36"/>
        <v>3736</v>
      </c>
      <c r="H202" s="44">
        <f t="shared" si="37"/>
        <v>3434</v>
      </c>
      <c r="I202" s="44">
        <f t="shared" si="38"/>
        <v>3199</v>
      </c>
      <c r="J202" s="44">
        <f t="shared" si="39"/>
        <v>3011</v>
      </c>
      <c r="K202" s="45">
        <v>199000</v>
      </c>
    </row>
    <row r="203" spans="1:11">
      <c r="A203" s="44">
        <f t="shared" si="30"/>
        <v>18326</v>
      </c>
      <c r="B203" s="44">
        <f t="shared" si="31"/>
        <v>9826</v>
      </c>
      <c r="C203" s="44">
        <f t="shared" si="32"/>
        <v>6993</v>
      </c>
      <c r="D203" s="44">
        <f t="shared" si="33"/>
        <v>5576</v>
      </c>
      <c r="E203" s="44">
        <f t="shared" si="34"/>
        <v>4726</v>
      </c>
      <c r="F203" s="44">
        <f t="shared" si="35"/>
        <v>4160</v>
      </c>
      <c r="G203" s="44">
        <f t="shared" si="36"/>
        <v>3755</v>
      </c>
      <c r="H203" s="44">
        <f t="shared" si="37"/>
        <v>3451</v>
      </c>
      <c r="I203" s="44">
        <f t="shared" si="38"/>
        <v>3215</v>
      </c>
      <c r="J203" s="44">
        <f t="shared" si="39"/>
        <v>3026</v>
      </c>
      <c r="K203" s="45">
        <v>200000</v>
      </c>
    </row>
    <row r="204" spans="1:11">
      <c r="A204" s="44">
        <f t="shared" si="30"/>
        <v>18418</v>
      </c>
      <c r="B204" s="44">
        <f t="shared" si="31"/>
        <v>9876</v>
      </c>
      <c r="C204" s="44">
        <f t="shared" si="32"/>
        <v>7028</v>
      </c>
      <c r="D204" s="44">
        <f t="shared" si="33"/>
        <v>5604</v>
      </c>
      <c r="E204" s="44">
        <f t="shared" si="34"/>
        <v>4750</v>
      </c>
      <c r="F204" s="44">
        <f t="shared" si="35"/>
        <v>4181</v>
      </c>
      <c r="G204" s="44">
        <f t="shared" si="36"/>
        <v>3774</v>
      </c>
      <c r="H204" s="44">
        <f t="shared" si="37"/>
        <v>3469</v>
      </c>
      <c r="I204" s="44">
        <f t="shared" si="38"/>
        <v>3231</v>
      </c>
      <c r="J204" s="44">
        <f t="shared" si="39"/>
        <v>3042</v>
      </c>
      <c r="K204" s="45">
        <v>201000</v>
      </c>
    </row>
    <row r="205" spans="1:11">
      <c r="A205" s="44">
        <f t="shared" si="30"/>
        <v>18510</v>
      </c>
      <c r="B205" s="44">
        <f t="shared" si="31"/>
        <v>9925</v>
      </c>
      <c r="C205" s="44">
        <f t="shared" si="32"/>
        <v>7063</v>
      </c>
      <c r="D205" s="44">
        <f t="shared" si="33"/>
        <v>5632</v>
      </c>
      <c r="E205" s="44">
        <f t="shared" si="34"/>
        <v>4774</v>
      </c>
      <c r="F205" s="44">
        <f t="shared" si="35"/>
        <v>4201</v>
      </c>
      <c r="G205" s="44">
        <f t="shared" si="36"/>
        <v>3793</v>
      </c>
      <c r="H205" s="44">
        <f t="shared" si="37"/>
        <v>3486</v>
      </c>
      <c r="I205" s="44">
        <f t="shared" si="38"/>
        <v>3248</v>
      </c>
      <c r="J205" s="44">
        <f t="shared" si="39"/>
        <v>3057</v>
      </c>
      <c r="K205" s="45">
        <v>202000</v>
      </c>
    </row>
    <row r="206" spans="1:11">
      <c r="A206" s="44">
        <f t="shared" si="30"/>
        <v>18601</v>
      </c>
      <c r="B206" s="44">
        <f t="shared" si="31"/>
        <v>9974</v>
      </c>
      <c r="C206" s="44">
        <f t="shared" si="32"/>
        <v>7098</v>
      </c>
      <c r="D206" s="44">
        <f t="shared" si="33"/>
        <v>5660</v>
      </c>
      <c r="E206" s="44">
        <f t="shared" si="34"/>
        <v>4797</v>
      </c>
      <c r="F206" s="44">
        <f t="shared" si="35"/>
        <v>4222</v>
      </c>
      <c r="G206" s="44">
        <f t="shared" si="36"/>
        <v>3811</v>
      </c>
      <c r="H206" s="44">
        <f t="shared" si="37"/>
        <v>3503</v>
      </c>
      <c r="I206" s="44">
        <f t="shared" si="38"/>
        <v>3264</v>
      </c>
      <c r="J206" s="44">
        <f t="shared" si="39"/>
        <v>3072</v>
      </c>
      <c r="K206" s="45">
        <v>203000</v>
      </c>
    </row>
    <row r="207" spans="1:11">
      <c r="A207" s="44">
        <f t="shared" si="30"/>
        <v>18693</v>
      </c>
      <c r="B207" s="44">
        <f t="shared" si="31"/>
        <v>10023</v>
      </c>
      <c r="C207" s="44">
        <f t="shared" si="32"/>
        <v>7133</v>
      </c>
      <c r="D207" s="44">
        <f t="shared" si="33"/>
        <v>5688</v>
      </c>
      <c r="E207" s="44">
        <f t="shared" si="34"/>
        <v>4821</v>
      </c>
      <c r="F207" s="44">
        <f t="shared" si="35"/>
        <v>4243</v>
      </c>
      <c r="G207" s="44">
        <f t="shared" si="36"/>
        <v>3830</v>
      </c>
      <c r="H207" s="44">
        <f t="shared" si="37"/>
        <v>3521</v>
      </c>
      <c r="I207" s="44">
        <f t="shared" si="38"/>
        <v>3280</v>
      </c>
      <c r="J207" s="44">
        <f t="shared" si="39"/>
        <v>3087</v>
      </c>
      <c r="K207" s="45">
        <v>204000</v>
      </c>
    </row>
    <row r="208" spans="1:11">
      <c r="A208" s="44">
        <f t="shared" si="30"/>
        <v>18785</v>
      </c>
      <c r="B208" s="44">
        <f t="shared" si="31"/>
        <v>10072</v>
      </c>
      <c r="C208" s="44">
        <f t="shared" si="32"/>
        <v>7168</v>
      </c>
      <c r="D208" s="44">
        <f t="shared" si="33"/>
        <v>5716</v>
      </c>
      <c r="E208" s="44">
        <f t="shared" si="34"/>
        <v>4845</v>
      </c>
      <c r="F208" s="44">
        <f t="shared" si="35"/>
        <v>4264</v>
      </c>
      <c r="G208" s="44">
        <f t="shared" si="36"/>
        <v>3849</v>
      </c>
      <c r="H208" s="44">
        <f t="shared" si="37"/>
        <v>3538</v>
      </c>
      <c r="I208" s="44">
        <f t="shared" si="38"/>
        <v>3296</v>
      </c>
      <c r="J208" s="44">
        <f t="shared" si="39"/>
        <v>3102</v>
      </c>
      <c r="K208" s="45">
        <v>205000</v>
      </c>
    </row>
    <row r="209" spans="1:11">
      <c r="A209" s="44">
        <f t="shared" si="30"/>
        <v>18876</v>
      </c>
      <c r="B209" s="44">
        <f t="shared" si="31"/>
        <v>10121</v>
      </c>
      <c r="C209" s="44">
        <f t="shared" si="32"/>
        <v>7203</v>
      </c>
      <c r="D209" s="44">
        <f t="shared" si="33"/>
        <v>5744</v>
      </c>
      <c r="E209" s="44">
        <f t="shared" si="34"/>
        <v>4868</v>
      </c>
      <c r="F209" s="44">
        <f t="shared" si="35"/>
        <v>4285</v>
      </c>
      <c r="G209" s="44">
        <f t="shared" si="36"/>
        <v>3868</v>
      </c>
      <c r="H209" s="44">
        <f t="shared" si="37"/>
        <v>3555</v>
      </c>
      <c r="I209" s="44">
        <f t="shared" si="38"/>
        <v>3312</v>
      </c>
      <c r="J209" s="44">
        <f t="shared" si="39"/>
        <v>3117</v>
      </c>
      <c r="K209" s="45">
        <v>206000</v>
      </c>
    </row>
    <row r="210" spans="1:11">
      <c r="A210" s="44">
        <f t="shared" si="30"/>
        <v>18968</v>
      </c>
      <c r="B210" s="44">
        <f t="shared" si="31"/>
        <v>10170</v>
      </c>
      <c r="C210" s="44">
        <f t="shared" si="32"/>
        <v>7238</v>
      </c>
      <c r="D210" s="44">
        <f t="shared" si="33"/>
        <v>5772</v>
      </c>
      <c r="E210" s="44">
        <f t="shared" si="34"/>
        <v>4892</v>
      </c>
      <c r="F210" s="44">
        <f t="shared" si="35"/>
        <v>4305</v>
      </c>
      <c r="G210" s="44">
        <f t="shared" si="36"/>
        <v>3886</v>
      </c>
      <c r="H210" s="44">
        <f t="shared" si="37"/>
        <v>3572</v>
      </c>
      <c r="I210" s="44">
        <f t="shared" si="38"/>
        <v>3328</v>
      </c>
      <c r="J210" s="44">
        <f t="shared" si="39"/>
        <v>3132</v>
      </c>
      <c r="K210" s="45">
        <v>207000</v>
      </c>
    </row>
    <row r="211" spans="1:11">
      <c r="A211" s="44">
        <f t="shared" si="30"/>
        <v>19060</v>
      </c>
      <c r="B211" s="44">
        <f t="shared" si="31"/>
        <v>10220</v>
      </c>
      <c r="C211" s="44">
        <f t="shared" si="32"/>
        <v>7273</v>
      </c>
      <c r="D211" s="44">
        <f t="shared" si="33"/>
        <v>5800</v>
      </c>
      <c r="E211" s="44">
        <f t="shared" si="34"/>
        <v>4916</v>
      </c>
      <c r="F211" s="44">
        <f t="shared" si="35"/>
        <v>4326</v>
      </c>
      <c r="G211" s="44">
        <f t="shared" si="36"/>
        <v>3905</v>
      </c>
      <c r="H211" s="44">
        <f t="shared" si="37"/>
        <v>3590</v>
      </c>
      <c r="I211" s="44">
        <f t="shared" si="38"/>
        <v>3344</v>
      </c>
      <c r="J211" s="44">
        <f t="shared" si="39"/>
        <v>3148</v>
      </c>
      <c r="K211" s="45">
        <v>208000</v>
      </c>
    </row>
    <row r="212" spans="1:11">
      <c r="A212" s="44">
        <f t="shared" si="30"/>
        <v>19151</v>
      </c>
      <c r="B212" s="44">
        <f t="shared" si="31"/>
        <v>10269</v>
      </c>
      <c r="C212" s="44">
        <f t="shared" si="32"/>
        <v>7308</v>
      </c>
      <c r="D212" s="44">
        <f t="shared" si="33"/>
        <v>5827</v>
      </c>
      <c r="E212" s="44">
        <f t="shared" si="34"/>
        <v>4939</v>
      </c>
      <c r="F212" s="44">
        <f t="shared" si="35"/>
        <v>4347</v>
      </c>
      <c r="G212" s="44">
        <f t="shared" si="36"/>
        <v>3924</v>
      </c>
      <c r="H212" s="44">
        <f t="shared" si="37"/>
        <v>3607</v>
      </c>
      <c r="I212" s="44">
        <f t="shared" si="38"/>
        <v>3360</v>
      </c>
      <c r="J212" s="44">
        <f t="shared" si="39"/>
        <v>3163</v>
      </c>
      <c r="K212" s="45">
        <v>209000</v>
      </c>
    </row>
    <row r="213" spans="1:11">
      <c r="A213" s="44">
        <f t="shared" si="30"/>
        <v>19243</v>
      </c>
      <c r="B213" s="44">
        <f t="shared" si="31"/>
        <v>10318</v>
      </c>
      <c r="C213" s="44">
        <f t="shared" si="32"/>
        <v>7343</v>
      </c>
      <c r="D213" s="44">
        <f t="shared" si="33"/>
        <v>5855</v>
      </c>
      <c r="E213" s="44">
        <f t="shared" si="34"/>
        <v>4963</v>
      </c>
      <c r="F213" s="44">
        <f t="shared" si="35"/>
        <v>4368</v>
      </c>
      <c r="G213" s="44">
        <f t="shared" si="36"/>
        <v>3943</v>
      </c>
      <c r="H213" s="44">
        <f t="shared" si="37"/>
        <v>3624</v>
      </c>
      <c r="I213" s="44">
        <f t="shared" si="38"/>
        <v>3376</v>
      </c>
      <c r="J213" s="44">
        <f t="shared" si="39"/>
        <v>3178</v>
      </c>
      <c r="K213" s="45">
        <v>210000</v>
      </c>
    </row>
    <row r="214" spans="1:11">
      <c r="A214" s="44">
        <f t="shared" si="30"/>
        <v>19334</v>
      </c>
      <c r="B214" s="44">
        <f t="shared" si="31"/>
        <v>10367</v>
      </c>
      <c r="C214" s="44">
        <f t="shared" si="32"/>
        <v>7378</v>
      </c>
      <c r="D214" s="44">
        <f t="shared" si="33"/>
        <v>5883</v>
      </c>
      <c r="E214" s="44">
        <f t="shared" si="34"/>
        <v>4986</v>
      </c>
      <c r="F214" s="44">
        <f t="shared" si="35"/>
        <v>4389</v>
      </c>
      <c r="G214" s="44">
        <f t="shared" si="36"/>
        <v>3962</v>
      </c>
      <c r="H214" s="44">
        <f t="shared" si="37"/>
        <v>3641</v>
      </c>
      <c r="I214" s="44">
        <f t="shared" si="38"/>
        <v>3392</v>
      </c>
      <c r="J214" s="44">
        <f t="shared" si="39"/>
        <v>3193</v>
      </c>
      <c r="K214" s="45">
        <v>211000</v>
      </c>
    </row>
    <row r="215" spans="1:11">
      <c r="A215" s="44">
        <f t="shared" si="30"/>
        <v>19426</v>
      </c>
      <c r="B215" s="44">
        <f t="shared" si="31"/>
        <v>10416</v>
      </c>
      <c r="C215" s="44">
        <f t="shared" si="32"/>
        <v>7413</v>
      </c>
      <c r="D215" s="44">
        <f t="shared" si="33"/>
        <v>5911</v>
      </c>
      <c r="E215" s="44">
        <f t="shared" si="34"/>
        <v>5010</v>
      </c>
      <c r="F215" s="44">
        <f t="shared" si="35"/>
        <v>4409</v>
      </c>
      <c r="G215" s="44">
        <f t="shared" si="36"/>
        <v>3980</v>
      </c>
      <c r="H215" s="44">
        <f t="shared" si="37"/>
        <v>3659</v>
      </c>
      <c r="I215" s="44">
        <f t="shared" si="38"/>
        <v>3408</v>
      </c>
      <c r="J215" s="44">
        <f t="shared" si="39"/>
        <v>3208</v>
      </c>
      <c r="K215" s="45">
        <v>212000</v>
      </c>
    </row>
    <row r="216" spans="1:11">
      <c r="A216" s="44">
        <f t="shared" si="30"/>
        <v>19518</v>
      </c>
      <c r="B216" s="44">
        <f t="shared" si="31"/>
        <v>10465</v>
      </c>
      <c r="C216" s="44">
        <f t="shared" si="32"/>
        <v>7448</v>
      </c>
      <c r="D216" s="44">
        <f t="shared" si="33"/>
        <v>5939</v>
      </c>
      <c r="E216" s="44">
        <f t="shared" si="34"/>
        <v>5034</v>
      </c>
      <c r="F216" s="44">
        <f t="shared" si="35"/>
        <v>4430</v>
      </c>
      <c r="G216" s="44">
        <f t="shared" si="36"/>
        <v>3999</v>
      </c>
      <c r="H216" s="44">
        <f t="shared" si="37"/>
        <v>3676</v>
      </c>
      <c r="I216" s="44">
        <f t="shared" si="38"/>
        <v>3424</v>
      </c>
      <c r="J216" s="44">
        <f t="shared" si="39"/>
        <v>3223</v>
      </c>
      <c r="K216" s="45">
        <v>213000</v>
      </c>
    </row>
    <row r="217" spans="1:11">
      <c r="A217" s="44">
        <f t="shared" si="30"/>
        <v>19609</v>
      </c>
      <c r="B217" s="44">
        <f t="shared" si="31"/>
        <v>10514</v>
      </c>
      <c r="C217" s="44">
        <f t="shared" si="32"/>
        <v>7483</v>
      </c>
      <c r="D217" s="44">
        <f t="shared" si="33"/>
        <v>5967</v>
      </c>
      <c r="E217" s="44">
        <f t="shared" si="34"/>
        <v>5057</v>
      </c>
      <c r="F217" s="44">
        <f t="shared" si="35"/>
        <v>4451</v>
      </c>
      <c r="G217" s="44">
        <f t="shared" si="36"/>
        <v>4018</v>
      </c>
      <c r="H217" s="44">
        <f t="shared" si="37"/>
        <v>3693</v>
      </c>
      <c r="I217" s="44">
        <f t="shared" si="38"/>
        <v>3440</v>
      </c>
      <c r="J217" s="44">
        <f t="shared" si="39"/>
        <v>3238</v>
      </c>
      <c r="K217" s="45">
        <v>214000</v>
      </c>
    </row>
    <row r="218" spans="1:11">
      <c r="A218" s="44">
        <f t="shared" si="30"/>
        <v>19701</v>
      </c>
      <c r="B218" s="44">
        <f t="shared" si="31"/>
        <v>10563</v>
      </c>
      <c r="C218" s="44">
        <f t="shared" si="32"/>
        <v>7518</v>
      </c>
      <c r="D218" s="44">
        <f t="shared" si="33"/>
        <v>5995</v>
      </c>
      <c r="E218" s="44">
        <f t="shared" si="34"/>
        <v>5081</v>
      </c>
      <c r="F218" s="44">
        <f t="shared" si="35"/>
        <v>4472</v>
      </c>
      <c r="G218" s="44">
        <f t="shared" si="36"/>
        <v>4037</v>
      </c>
      <c r="H218" s="44">
        <f t="shared" si="37"/>
        <v>3710</v>
      </c>
      <c r="I218" s="44">
        <f t="shared" si="38"/>
        <v>3457</v>
      </c>
      <c r="J218" s="44">
        <f t="shared" si="39"/>
        <v>3253</v>
      </c>
      <c r="K218" s="45">
        <v>215000</v>
      </c>
    </row>
    <row r="219" spans="1:11">
      <c r="A219" s="44">
        <f t="shared" si="30"/>
        <v>19793</v>
      </c>
      <c r="B219" s="44">
        <f t="shared" si="31"/>
        <v>10613</v>
      </c>
      <c r="C219" s="44">
        <f t="shared" si="32"/>
        <v>7553</v>
      </c>
      <c r="D219" s="44">
        <f t="shared" si="33"/>
        <v>6023</v>
      </c>
      <c r="E219" s="44">
        <f t="shared" si="34"/>
        <v>5105</v>
      </c>
      <c r="F219" s="44">
        <f t="shared" si="35"/>
        <v>4493</v>
      </c>
      <c r="G219" s="44">
        <f t="shared" si="36"/>
        <v>4055</v>
      </c>
      <c r="H219" s="44">
        <f t="shared" si="37"/>
        <v>3728</v>
      </c>
      <c r="I219" s="44">
        <f t="shared" si="38"/>
        <v>3473</v>
      </c>
      <c r="J219" s="44">
        <f t="shared" si="39"/>
        <v>3269</v>
      </c>
      <c r="K219" s="45">
        <v>216000</v>
      </c>
    </row>
    <row r="220" spans="1:11">
      <c r="A220" s="44">
        <f t="shared" si="30"/>
        <v>19884</v>
      </c>
      <c r="B220" s="44">
        <f t="shared" si="31"/>
        <v>10662</v>
      </c>
      <c r="C220" s="44">
        <f t="shared" si="32"/>
        <v>7588</v>
      </c>
      <c r="D220" s="44">
        <f t="shared" si="33"/>
        <v>6050</v>
      </c>
      <c r="E220" s="44">
        <f t="shared" si="34"/>
        <v>5128</v>
      </c>
      <c r="F220" s="44">
        <f t="shared" si="35"/>
        <v>4513</v>
      </c>
      <c r="G220" s="44">
        <f t="shared" si="36"/>
        <v>4074</v>
      </c>
      <c r="H220" s="44">
        <f t="shared" si="37"/>
        <v>3745</v>
      </c>
      <c r="I220" s="44">
        <f t="shared" si="38"/>
        <v>3489</v>
      </c>
      <c r="J220" s="44">
        <f t="shared" si="39"/>
        <v>3284</v>
      </c>
      <c r="K220" s="45">
        <v>217000</v>
      </c>
    </row>
    <row r="221" spans="1:11">
      <c r="A221" s="44">
        <f t="shared" si="30"/>
        <v>19976</v>
      </c>
      <c r="B221" s="44">
        <f t="shared" si="31"/>
        <v>10711</v>
      </c>
      <c r="C221" s="44">
        <f t="shared" si="32"/>
        <v>7623</v>
      </c>
      <c r="D221" s="44">
        <f t="shared" si="33"/>
        <v>6078</v>
      </c>
      <c r="E221" s="44">
        <f t="shared" si="34"/>
        <v>5152</v>
      </c>
      <c r="F221" s="44">
        <f t="shared" si="35"/>
        <v>4534</v>
      </c>
      <c r="G221" s="44">
        <f t="shared" si="36"/>
        <v>4093</v>
      </c>
      <c r="H221" s="44">
        <f t="shared" si="37"/>
        <v>3762</v>
      </c>
      <c r="I221" s="44">
        <f t="shared" si="38"/>
        <v>3505</v>
      </c>
      <c r="J221" s="44">
        <f t="shared" si="39"/>
        <v>3299</v>
      </c>
      <c r="K221" s="45">
        <v>218000</v>
      </c>
    </row>
    <row r="222" spans="1:11">
      <c r="A222" s="44">
        <f t="shared" si="30"/>
        <v>20067</v>
      </c>
      <c r="B222" s="44">
        <f t="shared" si="31"/>
        <v>10760</v>
      </c>
      <c r="C222" s="44">
        <f t="shared" si="32"/>
        <v>7657</v>
      </c>
      <c r="D222" s="44">
        <f t="shared" si="33"/>
        <v>6106</v>
      </c>
      <c r="E222" s="44">
        <f t="shared" si="34"/>
        <v>5175</v>
      </c>
      <c r="F222" s="44">
        <f t="shared" si="35"/>
        <v>4555</v>
      </c>
      <c r="G222" s="44">
        <f t="shared" si="36"/>
        <v>4112</v>
      </c>
      <c r="H222" s="44">
        <f t="shared" si="37"/>
        <v>3779</v>
      </c>
      <c r="I222" s="44">
        <f t="shared" si="38"/>
        <v>3521</v>
      </c>
      <c r="J222" s="44">
        <f t="shared" si="39"/>
        <v>3314</v>
      </c>
      <c r="K222" s="45">
        <v>219000</v>
      </c>
    </row>
    <row r="223" spans="1:11">
      <c r="A223" s="44">
        <f t="shared" si="30"/>
        <v>20159</v>
      </c>
      <c r="B223" s="44">
        <f t="shared" si="31"/>
        <v>10809</v>
      </c>
      <c r="C223" s="44">
        <f t="shared" si="32"/>
        <v>7692</v>
      </c>
      <c r="D223" s="44">
        <f t="shared" si="33"/>
        <v>6134</v>
      </c>
      <c r="E223" s="44">
        <f t="shared" si="34"/>
        <v>5199</v>
      </c>
      <c r="F223" s="44">
        <f t="shared" si="35"/>
        <v>4576</v>
      </c>
      <c r="G223" s="44">
        <f t="shared" si="36"/>
        <v>4131</v>
      </c>
      <c r="H223" s="44">
        <f t="shared" si="37"/>
        <v>3797</v>
      </c>
      <c r="I223" s="44">
        <f t="shared" si="38"/>
        <v>3537</v>
      </c>
      <c r="J223" s="44">
        <f t="shared" si="39"/>
        <v>3329</v>
      </c>
      <c r="K223" s="45">
        <v>220000</v>
      </c>
    </row>
    <row r="224" spans="1:11">
      <c r="A224" s="44">
        <f t="shared" si="30"/>
        <v>20251</v>
      </c>
      <c r="B224" s="44">
        <f t="shared" si="31"/>
        <v>10858</v>
      </c>
      <c r="C224" s="44">
        <f t="shared" si="32"/>
        <v>7727</v>
      </c>
      <c r="D224" s="44">
        <f t="shared" si="33"/>
        <v>6162</v>
      </c>
      <c r="E224" s="44">
        <f t="shared" si="34"/>
        <v>5223</v>
      </c>
      <c r="F224" s="44">
        <f t="shared" si="35"/>
        <v>4597</v>
      </c>
      <c r="G224" s="44">
        <f t="shared" si="36"/>
        <v>4149</v>
      </c>
      <c r="H224" s="44">
        <f t="shared" si="37"/>
        <v>3814</v>
      </c>
      <c r="I224" s="44">
        <f t="shared" si="38"/>
        <v>3553</v>
      </c>
      <c r="J224" s="44">
        <f t="shared" si="39"/>
        <v>3344</v>
      </c>
      <c r="K224" s="45">
        <v>221000</v>
      </c>
    </row>
    <row r="225" spans="1:11">
      <c r="A225" s="44">
        <f t="shared" si="30"/>
        <v>20342</v>
      </c>
      <c r="B225" s="44">
        <f t="shared" si="31"/>
        <v>10907</v>
      </c>
      <c r="C225" s="44">
        <f t="shared" si="32"/>
        <v>7762</v>
      </c>
      <c r="D225" s="44">
        <f t="shared" si="33"/>
        <v>6190</v>
      </c>
      <c r="E225" s="44">
        <f t="shared" si="34"/>
        <v>5246</v>
      </c>
      <c r="F225" s="44">
        <f t="shared" si="35"/>
        <v>4617</v>
      </c>
      <c r="G225" s="44">
        <f t="shared" si="36"/>
        <v>4168</v>
      </c>
      <c r="H225" s="44">
        <f t="shared" si="37"/>
        <v>3831</v>
      </c>
      <c r="I225" s="44">
        <f t="shared" si="38"/>
        <v>3569</v>
      </c>
      <c r="J225" s="44">
        <f t="shared" si="39"/>
        <v>3359</v>
      </c>
      <c r="K225" s="45">
        <v>222000</v>
      </c>
    </row>
    <row r="226" spans="1:11">
      <c r="A226" s="44">
        <f t="shared" si="30"/>
        <v>20434</v>
      </c>
      <c r="B226" s="44">
        <f t="shared" si="31"/>
        <v>10956</v>
      </c>
      <c r="C226" s="44">
        <f t="shared" si="32"/>
        <v>7797</v>
      </c>
      <c r="D226" s="44">
        <f t="shared" si="33"/>
        <v>6218</v>
      </c>
      <c r="E226" s="44">
        <f t="shared" si="34"/>
        <v>5270</v>
      </c>
      <c r="F226" s="44">
        <f t="shared" si="35"/>
        <v>4638</v>
      </c>
      <c r="G226" s="44">
        <f t="shared" si="36"/>
        <v>4187</v>
      </c>
      <c r="H226" s="44">
        <f t="shared" si="37"/>
        <v>3848</v>
      </c>
      <c r="I226" s="44">
        <f t="shared" si="38"/>
        <v>3585</v>
      </c>
      <c r="J226" s="44">
        <f t="shared" si="39"/>
        <v>3374</v>
      </c>
      <c r="K226" s="45">
        <v>223000</v>
      </c>
    </row>
    <row r="227" spans="1:11">
      <c r="A227" s="44">
        <f t="shared" si="30"/>
        <v>20526</v>
      </c>
      <c r="B227" s="44">
        <f t="shared" si="31"/>
        <v>11006</v>
      </c>
      <c r="C227" s="44">
        <f t="shared" si="32"/>
        <v>7832</v>
      </c>
      <c r="D227" s="44">
        <f t="shared" si="33"/>
        <v>6246</v>
      </c>
      <c r="E227" s="44">
        <f t="shared" si="34"/>
        <v>5294</v>
      </c>
      <c r="F227" s="44">
        <f t="shared" si="35"/>
        <v>4659</v>
      </c>
      <c r="G227" s="44">
        <f t="shared" si="36"/>
        <v>4206</v>
      </c>
      <c r="H227" s="44">
        <f t="shared" si="37"/>
        <v>3866</v>
      </c>
      <c r="I227" s="44">
        <f t="shared" si="38"/>
        <v>3601</v>
      </c>
      <c r="J227" s="44">
        <f t="shared" si="39"/>
        <v>3390</v>
      </c>
      <c r="K227" s="45">
        <v>224000</v>
      </c>
    </row>
    <row r="228" spans="1:11">
      <c r="A228" s="44">
        <f t="shared" si="30"/>
        <v>20617</v>
      </c>
      <c r="B228" s="44">
        <f t="shared" si="31"/>
        <v>11055</v>
      </c>
      <c r="C228" s="44">
        <f t="shared" si="32"/>
        <v>7867</v>
      </c>
      <c r="D228" s="44">
        <f t="shared" si="33"/>
        <v>6273</v>
      </c>
      <c r="E228" s="44">
        <f t="shared" si="34"/>
        <v>5317</v>
      </c>
      <c r="F228" s="44">
        <f t="shared" si="35"/>
        <v>4680</v>
      </c>
      <c r="G228" s="44">
        <f t="shared" si="36"/>
        <v>4224</v>
      </c>
      <c r="H228" s="44">
        <f t="shared" si="37"/>
        <v>3883</v>
      </c>
      <c r="I228" s="44">
        <f t="shared" si="38"/>
        <v>3617</v>
      </c>
      <c r="J228" s="44">
        <f t="shared" si="39"/>
        <v>3405</v>
      </c>
      <c r="K228" s="45">
        <v>225000</v>
      </c>
    </row>
    <row r="229" spans="1:11">
      <c r="A229" s="44">
        <f t="shared" si="30"/>
        <v>20709</v>
      </c>
      <c r="B229" s="44">
        <f t="shared" si="31"/>
        <v>11104</v>
      </c>
      <c r="C229" s="44">
        <f t="shared" si="32"/>
        <v>7902</v>
      </c>
      <c r="D229" s="44">
        <f t="shared" si="33"/>
        <v>6301</v>
      </c>
      <c r="E229" s="44">
        <f t="shared" si="34"/>
        <v>5341</v>
      </c>
      <c r="F229" s="44">
        <f t="shared" si="35"/>
        <v>4701</v>
      </c>
      <c r="G229" s="44">
        <f t="shared" si="36"/>
        <v>4243</v>
      </c>
      <c r="H229" s="44">
        <f t="shared" si="37"/>
        <v>3900</v>
      </c>
      <c r="I229" s="44">
        <f t="shared" si="38"/>
        <v>3633</v>
      </c>
      <c r="J229" s="44">
        <f t="shared" si="39"/>
        <v>3420</v>
      </c>
      <c r="K229" s="45">
        <v>226000</v>
      </c>
    </row>
    <row r="230" spans="1:11">
      <c r="A230" s="44">
        <f t="shared" si="30"/>
        <v>20801</v>
      </c>
      <c r="B230" s="44">
        <f t="shared" si="31"/>
        <v>11153</v>
      </c>
      <c r="C230" s="44">
        <f t="shared" si="32"/>
        <v>7937</v>
      </c>
      <c r="D230" s="44">
        <f t="shared" si="33"/>
        <v>6329</v>
      </c>
      <c r="E230" s="44">
        <f t="shared" si="34"/>
        <v>5365</v>
      </c>
      <c r="F230" s="44">
        <f t="shared" si="35"/>
        <v>4721</v>
      </c>
      <c r="G230" s="44">
        <f t="shared" si="36"/>
        <v>4262</v>
      </c>
      <c r="H230" s="44">
        <f t="shared" si="37"/>
        <v>3917</v>
      </c>
      <c r="I230" s="44">
        <f t="shared" si="38"/>
        <v>3649</v>
      </c>
      <c r="J230" s="44">
        <f t="shared" si="39"/>
        <v>3435</v>
      </c>
      <c r="K230" s="45">
        <v>227000</v>
      </c>
    </row>
    <row r="231" spans="1:11">
      <c r="A231" s="44">
        <f t="shared" si="30"/>
        <v>20892</v>
      </c>
      <c r="B231" s="44">
        <f t="shared" si="31"/>
        <v>11202</v>
      </c>
      <c r="C231" s="44">
        <f t="shared" si="32"/>
        <v>7972</v>
      </c>
      <c r="D231" s="44">
        <f t="shared" si="33"/>
        <v>6357</v>
      </c>
      <c r="E231" s="44">
        <f t="shared" si="34"/>
        <v>5388</v>
      </c>
      <c r="F231" s="44">
        <f t="shared" si="35"/>
        <v>4742</v>
      </c>
      <c r="G231" s="44">
        <f t="shared" si="36"/>
        <v>4281</v>
      </c>
      <c r="H231" s="44">
        <f t="shared" si="37"/>
        <v>3935</v>
      </c>
      <c r="I231" s="44">
        <f t="shared" si="38"/>
        <v>3665</v>
      </c>
      <c r="J231" s="44">
        <f t="shared" si="39"/>
        <v>3450</v>
      </c>
      <c r="K231" s="45">
        <v>228000</v>
      </c>
    </row>
    <row r="232" spans="1:11">
      <c r="A232" s="44">
        <f t="shared" si="30"/>
        <v>20984</v>
      </c>
      <c r="B232" s="44">
        <f t="shared" si="31"/>
        <v>11251</v>
      </c>
      <c r="C232" s="44">
        <f t="shared" si="32"/>
        <v>8007</v>
      </c>
      <c r="D232" s="44">
        <f t="shared" si="33"/>
        <v>6385</v>
      </c>
      <c r="E232" s="44">
        <f t="shared" si="34"/>
        <v>5412</v>
      </c>
      <c r="F232" s="44">
        <f t="shared" si="35"/>
        <v>4763</v>
      </c>
      <c r="G232" s="44">
        <f t="shared" si="36"/>
        <v>4299</v>
      </c>
      <c r="H232" s="44">
        <f t="shared" si="37"/>
        <v>3952</v>
      </c>
      <c r="I232" s="44">
        <f t="shared" si="38"/>
        <v>3682</v>
      </c>
      <c r="J232" s="44">
        <f t="shared" si="39"/>
        <v>3465</v>
      </c>
      <c r="K232" s="45">
        <v>229000</v>
      </c>
    </row>
    <row r="233" spans="1:11">
      <c r="A233" s="44">
        <f t="shared" si="30"/>
        <v>21075</v>
      </c>
      <c r="B233" s="44">
        <f t="shared" si="31"/>
        <v>11300</v>
      </c>
      <c r="C233" s="44">
        <f t="shared" si="32"/>
        <v>8042</v>
      </c>
      <c r="D233" s="44">
        <f t="shared" si="33"/>
        <v>6413</v>
      </c>
      <c r="E233" s="44">
        <f t="shared" si="34"/>
        <v>5435</v>
      </c>
      <c r="F233" s="44">
        <f t="shared" si="35"/>
        <v>4784</v>
      </c>
      <c r="G233" s="44">
        <f t="shared" si="36"/>
        <v>4318</v>
      </c>
      <c r="H233" s="44">
        <f t="shared" si="37"/>
        <v>3969</v>
      </c>
      <c r="I233" s="44">
        <f t="shared" si="38"/>
        <v>3698</v>
      </c>
      <c r="J233" s="44">
        <f t="shared" si="39"/>
        <v>3480</v>
      </c>
      <c r="K233" s="45">
        <v>230000</v>
      </c>
    </row>
    <row r="234" spans="1:11">
      <c r="A234" s="44">
        <f t="shared" si="30"/>
        <v>21167</v>
      </c>
      <c r="B234" s="44">
        <f t="shared" si="31"/>
        <v>11350</v>
      </c>
      <c r="C234" s="44">
        <f t="shared" si="32"/>
        <v>8077</v>
      </c>
      <c r="D234" s="44">
        <f t="shared" si="33"/>
        <v>6441</v>
      </c>
      <c r="E234" s="44">
        <f t="shared" si="34"/>
        <v>5459</v>
      </c>
      <c r="F234" s="44">
        <f t="shared" si="35"/>
        <v>4805</v>
      </c>
      <c r="G234" s="44">
        <f t="shared" si="36"/>
        <v>4337</v>
      </c>
      <c r="H234" s="44">
        <f t="shared" si="37"/>
        <v>3986</v>
      </c>
      <c r="I234" s="44">
        <f t="shared" si="38"/>
        <v>3714</v>
      </c>
      <c r="J234" s="44">
        <f t="shared" si="39"/>
        <v>3496</v>
      </c>
      <c r="K234" s="45">
        <v>231000</v>
      </c>
    </row>
    <row r="235" spans="1:11">
      <c r="A235" s="44">
        <f t="shared" si="30"/>
        <v>21259</v>
      </c>
      <c r="B235" s="44">
        <f t="shared" si="31"/>
        <v>11399</v>
      </c>
      <c r="C235" s="44">
        <f t="shared" si="32"/>
        <v>8112</v>
      </c>
      <c r="D235" s="44">
        <f t="shared" si="33"/>
        <v>6469</v>
      </c>
      <c r="E235" s="44">
        <f t="shared" si="34"/>
        <v>5483</v>
      </c>
      <c r="F235" s="44">
        <f t="shared" si="35"/>
        <v>4825</v>
      </c>
      <c r="G235" s="44">
        <f t="shared" si="36"/>
        <v>4356</v>
      </c>
      <c r="H235" s="44">
        <f t="shared" si="37"/>
        <v>4004</v>
      </c>
      <c r="I235" s="44">
        <f t="shared" si="38"/>
        <v>3730</v>
      </c>
      <c r="J235" s="44">
        <f t="shared" si="39"/>
        <v>3511</v>
      </c>
      <c r="K235" s="45">
        <v>232000</v>
      </c>
    </row>
    <row r="236" spans="1:11">
      <c r="A236" s="44">
        <f t="shared" si="30"/>
        <v>21350</v>
      </c>
      <c r="B236" s="44">
        <f t="shared" si="31"/>
        <v>11448</v>
      </c>
      <c r="C236" s="44">
        <f t="shared" si="32"/>
        <v>8147</v>
      </c>
      <c r="D236" s="44">
        <f t="shared" si="33"/>
        <v>6497</v>
      </c>
      <c r="E236" s="44">
        <f t="shared" si="34"/>
        <v>5506</v>
      </c>
      <c r="F236" s="44">
        <f t="shared" si="35"/>
        <v>4846</v>
      </c>
      <c r="G236" s="44">
        <f t="shared" si="36"/>
        <v>4375</v>
      </c>
      <c r="H236" s="44">
        <f t="shared" si="37"/>
        <v>4021</v>
      </c>
      <c r="I236" s="44">
        <f t="shared" si="38"/>
        <v>3746</v>
      </c>
      <c r="J236" s="44">
        <f t="shared" si="39"/>
        <v>3526</v>
      </c>
      <c r="K236" s="45">
        <v>233000</v>
      </c>
    </row>
    <row r="237" spans="1:11">
      <c r="A237" s="44">
        <f t="shared" si="30"/>
        <v>21442</v>
      </c>
      <c r="B237" s="44">
        <f t="shared" si="31"/>
        <v>11497</v>
      </c>
      <c r="C237" s="44">
        <f t="shared" si="32"/>
        <v>8182</v>
      </c>
      <c r="D237" s="44">
        <f t="shared" si="33"/>
        <v>6524</v>
      </c>
      <c r="E237" s="44">
        <f t="shared" si="34"/>
        <v>5530</v>
      </c>
      <c r="F237" s="44">
        <f t="shared" si="35"/>
        <v>4867</v>
      </c>
      <c r="G237" s="44">
        <f t="shared" si="36"/>
        <v>4393</v>
      </c>
      <c r="H237" s="44">
        <f t="shared" si="37"/>
        <v>4038</v>
      </c>
      <c r="I237" s="44">
        <f t="shared" si="38"/>
        <v>3762</v>
      </c>
      <c r="J237" s="44">
        <f t="shared" si="39"/>
        <v>3541</v>
      </c>
      <c r="K237" s="45">
        <v>234000</v>
      </c>
    </row>
    <row r="238" spans="1:11">
      <c r="A238" s="44">
        <f t="shared" si="30"/>
        <v>21534</v>
      </c>
      <c r="B238" s="44">
        <f t="shared" si="31"/>
        <v>11546</v>
      </c>
      <c r="C238" s="44">
        <f t="shared" si="32"/>
        <v>8217</v>
      </c>
      <c r="D238" s="44">
        <f t="shared" si="33"/>
        <v>6552</v>
      </c>
      <c r="E238" s="44">
        <f t="shared" si="34"/>
        <v>5554</v>
      </c>
      <c r="F238" s="44">
        <f t="shared" si="35"/>
        <v>4888</v>
      </c>
      <c r="G238" s="44">
        <f t="shared" si="36"/>
        <v>4412</v>
      </c>
      <c r="H238" s="44">
        <f t="shared" si="37"/>
        <v>4055</v>
      </c>
      <c r="I238" s="44">
        <f t="shared" si="38"/>
        <v>3778</v>
      </c>
      <c r="J238" s="44">
        <f t="shared" si="39"/>
        <v>3556</v>
      </c>
      <c r="K238" s="45">
        <v>235000</v>
      </c>
    </row>
    <row r="239" spans="1:11">
      <c r="A239" s="44">
        <f t="shared" si="30"/>
        <v>21625</v>
      </c>
      <c r="B239" s="44">
        <f t="shared" si="31"/>
        <v>11595</v>
      </c>
      <c r="C239" s="44">
        <f t="shared" si="32"/>
        <v>8252</v>
      </c>
      <c r="D239" s="44">
        <f t="shared" si="33"/>
        <v>6580</v>
      </c>
      <c r="E239" s="44">
        <f t="shared" si="34"/>
        <v>5577</v>
      </c>
      <c r="F239" s="44">
        <f t="shared" si="35"/>
        <v>4909</v>
      </c>
      <c r="G239" s="44">
        <f t="shared" si="36"/>
        <v>4431</v>
      </c>
      <c r="H239" s="44">
        <f t="shared" si="37"/>
        <v>4073</v>
      </c>
      <c r="I239" s="44">
        <f t="shared" si="38"/>
        <v>3794</v>
      </c>
      <c r="J239" s="44">
        <f t="shared" si="39"/>
        <v>3571</v>
      </c>
      <c r="K239" s="45">
        <v>236000</v>
      </c>
    </row>
    <row r="240" spans="1:11">
      <c r="A240" s="44">
        <f t="shared" si="30"/>
        <v>21717</v>
      </c>
      <c r="B240" s="44">
        <f t="shared" si="31"/>
        <v>11644</v>
      </c>
      <c r="C240" s="44">
        <f t="shared" si="32"/>
        <v>8287</v>
      </c>
      <c r="D240" s="44">
        <f t="shared" si="33"/>
        <v>6608</v>
      </c>
      <c r="E240" s="44">
        <f t="shared" si="34"/>
        <v>5601</v>
      </c>
      <c r="F240" s="44">
        <f t="shared" si="35"/>
        <v>4929</v>
      </c>
      <c r="G240" s="44">
        <f t="shared" si="36"/>
        <v>4450</v>
      </c>
      <c r="H240" s="44">
        <f t="shared" si="37"/>
        <v>4090</v>
      </c>
      <c r="I240" s="44">
        <f t="shared" si="38"/>
        <v>3810</v>
      </c>
      <c r="J240" s="44">
        <f t="shared" si="39"/>
        <v>3586</v>
      </c>
      <c r="K240" s="45">
        <v>237000</v>
      </c>
    </row>
    <row r="241" spans="1:11">
      <c r="A241" s="44">
        <f t="shared" si="30"/>
        <v>21808</v>
      </c>
      <c r="B241" s="44">
        <f t="shared" si="31"/>
        <v>11693</v>
      </c>
      <c r="C241" s="44">
        <f t="shared" si="32"/>
        <v>8322</v>
      </c>
      <c r="D241" s="44">
        <f t="shared" si="33"/>
        <v>6636</v>
      </c>
      <c r="E241" s="44">
        <f t="shared" si="34"/>
        <v>5624</v>
      </c>
      <c r="F241" s="44">
        <f t="shared" si="35"/>
        <v>4950</v>
      </c>
      <c r="G241" s="44">
        <f t="shared" si="36"/>
        <v>4468</v>
      </c>
      <c r="H241" s="44">
        <f t="shared" si="37"/>
        <v>4107</v>
      </c>
      <c r="I241" s="44">
        <f t="shared" si="38"/>
        <v>3826</v>
      </c>
      <c r="J241" s="44">
        <f t="shared" si="39"/>
        <v>3601</v>
      </c>
      <c r="K241" s="45">
        <v>238000</v>
      </c>
    </row>
    <row r="242" spans="1:11">
      <c r="A242" s="44">
        <f t="shared" si="30"/>
        <v>21900</v>
      </c>
      <c r="B242" s="44">
        <f t="shared" si="31"/>
        <v>11743</v>
      </c>
      <c r="C242" s="44">
        <f t="shared" si="32"/>
        <v>8357</v>
      </c>
      <c r="D242" s="44">
        <f t="shared" si="33"/>
        <v>6664</v>
      </c>
      <c r="E242" s="44">
        <f t="shared" si="34"/>
        <v>5648</v>
      </c>
      <c r="F242" s="44">
        <f t="shared" si="35"/>
        <v>4971</v>
      </c>
      <c r="G242" s="44">
        <f t="shared" si="36"/>
        <v>4487</v>
      </c>
      <c r="H242" s="44">
        <f t="shared" si="37"/>
        <v>4124</v>
      </c>
      <c r="I242" s="44">
        <f t="shared" si="38"/>
        <v>3842</v>
      </c>
      <c r="J242" s="44">
        <f t="shared" si="39"/>
        <v>3617</v>
      </c>
      <c r="K242" s="45">
        <v>239000</v>
      </c>
    </row>
    <row r="243" spans="1:11">
      <c r="A243" s="44">
        <f t="shared" si="30"/>
        <v>21992</v>
      </c>
      <c r="B243" s="44">
        <f t="shared" si="31"/>
        <v>11792</v>
      </c>
      <c r="C243" s="44">
        <f t="shared" si="32"/>
        <v>8392</v>
      </c>
      <c r="D243" s="44">
        <f t="shared" si="33"/>
        <v>6692</v>
      </c>
      <c r="E243" s="44">
        <f t="shared" si="34"/>
        <v>5672</v>
      </c>
      <c r="F243" s="44">
        <f t="shared" si="35"/>
        <v>4992</v>
      </c>
      <c r="G243" s="44">
        <f t="shared" si="36"/>
        <v>4506</v>
      </c>
      <c r="H243" s="44">
        <f t="shared" si="37"/>
        <v>4142</v>
      </c>
      <c r="I243" s="44">
        <f t="shared" si="38"/>
        <v>3858</v>
      </c>
      <c r="J243" s="44">
        <f t="shared" si="39"/>
        <v>3632</v>
      </c>
      <c r="K243" s="45">
        <v>240000</v>
      </c>
    </row>
    <row r="244" spans="1:11">
      <c r="A244" s="44">
        <f t="shared" si="30"/>
        <v>22083</v>
      </c>
      <c r="B244" s="44">
        <f t="shared" si="31"/>
        <v>11841</v>
      </c>
      <c r="C244" s="44">
        <f t="shared" si="32"/>
        <v>8427</v>
      </c>
      <c r="D244" s="44">
        <f t="shared" si="33"/>
        <v>6720</v>
      </c>
      <c r="E244" s="44">
        <f t="shared" si="34"/>
        <v>5695</v>
      </c>
      <c r="F244" s="44">
        <f t="shared" si="35"/>
        <v>5012</v>
      </c>
      <c r="G244" s="44">
        <f t="shared" si="36"/>
        <v>4525</v>
      </c>
      <c r="H244" s="44">
        <f t="shared" si="37"/>
        <v>4159</v>
      </c>
      <c r="I244" s="44">
        <f t="shared" si="38"/>
        <v>3874</v>
      </c>
      <c r="J244" s="44">
        <f t="shared" si="39"/>
        <v>3647</v>
      </c>
      <c r="K244" s="45">
        <v>241000</v>
      </c>
    </row>
    <row r="245" spans="1:11">
      <c r="A245" s="44">
        <f t="shared" si="30"/>
        <v>22175</v>
      </c>
      <c r="B245" s="44">
        <f t="shared" si="31"/>
        <v>11890</v>
      </c>
      <c r="C245" s="44">
        <f t="shared" si="32"/>
        <v>8462</v>
      </c>
      <c r="D245" s="44">
        <f t="shared" si="33"/>
        <v>6747</v>
      </c>
      <c r="E245" s="44">
        <f t="shared" si="34"/>
        <v>5719</v>
      </c>
      <c r="F245" s="44">
        <f t="shared" si="35"/>
        <v>5033</v>
      </c>
      <c r="G245" s="44">
        <f t="shared" si="36"/>
        <v>4544</v>
      </c>
      <c r="H245" s="44">
        <f t="shared" si="37"/>
        <v>4176</v>
      </c>
      <c r="I245" s="44">
        <f t="shared" si="38"/>
        <v>3891</v>
      </c>
      <c r="J245" s="44">
        <f t="shared" si="39"/>
        <v>3662</v>
      </c>
      <c r="K245" s="45">
        <v>242000</v>
      </c>
    </row>
    <row r="246" spans="1:11">
      <c r="A246" s="44">
        <f t="shared" si="30"/>
        <v>22267</v>
      </c>
      <c r="B246" s="44">
        <f t="shared" si="31"/>
        <v>11939</v>
      </c>
      <c r="C246" s="44">
        <f t="shared" si="32"/>
        <v>8497</v>
      </c>
      <c r="D246" s="44">
        <f t="shared" si="33"/>
        <v>6775</v>
      </c>
      <c r="E246" s="44">
        <f t="shared" si="34"/>
        <v>5743</v>
      </c>
      <c r="F246" s="44">
        <f t="shared" si="35"/>
        <v>5054</v>
      </c>
      <c r="G246" s="44">
        <f t="shared" si="36"/>
        <v>4562</v>
      </c>
      <c r="H246" s="44">
        <f t="shared" si="37"/>
        <v>4193</v>
      </c>
      <c r="I246" s="44">
        <f t="shared" si="38"/>
        <v>3907</v>
      </c>
      <c r="J246" s="44">
        <f t="shared" si="39"/>
        <v>3677</v>
      </c>
      <c r="K246" s="45">
        <v>243000</v>
      </c>
    </row>
    <row r="247" spans="1:11">
      <c r="A247" s="44">
        <f t="shared" si="30"/>
        <v>22358</v>
      </c>
      <c r="B247" s="44">
        <f t="shared" si="31"/>
        <v>11988</v>
      </c>
      <c r="C247" s="44">
        <f t="shared" si="32"/>
        <v>8532</v>
      </c>
      <c r="D247" s="44">
        <f t="shared" si="33"/>
        <v>6803</v>
      </c>
      <c r="E247" s="44">
        <f t="shared" si="34"/>
        <v>5766</v>
      </c>
      <c r="F247" s="44">
        <f t="shared" si="35"/>
        <v>5075</v>
      </c>
      <c r="G247" s="44">
        <f t="shared" si="36"/>
        <v>4581</v>
      </c>
      <c r="H247" s="44">
        <f t="shared" si="37"/>
        <v>4211</v>
      </c>
      <c r="I247" s="44">
        <f t="shared" si="38"/>
        <v>3923</v>
      </c>
      <c r="J247" s="44">
        <f t="shared" si="39"/>
        <v>3692</v>
      </c>
      <c r="K247" s="45">
        <v>244000</v>
      </c>
    </row>
    <row r="248" spans="1:11">
      <c r="A248" s="44">
        <f t="shared" si="30"/>
        <v>22450</v>
      </c>
      <c r="B248" s="44">
        <f t="shared" si="31"/>
        <v>12037</v>
      </c>
      <c r="C248" s="44">
        <f t="shared" si="32"/>
        <v>8567</v>
      </c>
      <c r="D248" s="44">
        <f t="shared" si="33"/>
        <v>6831</v>
      </c>
      <c r="E248" s="44">
        <f t="shared" si="34"/>
        <v>5790</v>
      </c>
      <c r="F248" s="44">
        <f t="shared" si="35"/>
        <v>5096</v>
      </c>
      <c r="G248" s="44">
        <f t="shared" si="36"/>
        <v>4600</v>
      </c>
      <c r="H248" s="44">
        <f t="shared" si="37"/>
        <v>4228</v>
      </c>
      <c r="I248" s="44">
        <f t="shared" si="38"/>
        <v>3939</v>
      </c>
      <c r="J248" s="44">
        <f t="shared" si="39"/>
        <v>3707</v>
      </c>
      <c r="K248" s="45">
        <v>245000</v>
      </c>
    </row>
    <row r="249" spans="1:11">
      <c r="A249" s="44">
        <f t="shared" si="30"/>
        <v>22541</v>
      </c>
      <c r="B249" s="44">
        <f t="shared" si="31"/>
        <v>12086</v>
      </c>
      <c r="C249" s="44">
        <f t="shared" si="32"/>
        <v>8601</v>
      </c>
      <c r="D249" s="44">
        <f t="shared" si="33"/>
        <v>6859</v>
      </c>
      <c r="E249" s="44">
        <f t="shared" si="34"/>
        <v>5813</v>
      </c>
      <c r="F249" s="44">
        <f t="shared" si="35"/>
        <v>5116</v>
      </c>
      <c r="G249" s="44">
        <f t="shared" si="36"/>
        <v>4619</v>
      </c>
      <c r="H249" s="44">
        <f t="shared" si="37"/>
        <v>4245</v>
      </c>
      <c r="I249" s="44">
        <f t="shared" si="38"/>
        <v>3955</v>
      </c>
      <c r="J249" s="44">
        <f t="shared" si="39"/>
        <v>3722</v>
      </c>
      <c r="K249" s="45">
        <v>246000</v>
      </c>
    </row>
    <row r="250" spans="1:11">
      <c r="A250" s="44">
        <f t="shared" si="30"/>
        <v>22633</v>
      </c>
      <c r="B250" s="44">
        <f t="shared" si="31"/>
        <v>12136</v>
      </c>
      <c r="C250" s="44">
        <f t="shared" si="32"/>
        <v>8636</v>
      </c>
      <c r="D250" s="44">
        <f t="shared" si="33"/>
        <v>6887</v>
      </c>
      <c r="E250" s="44">
        <f t="shared" si="34"/>
        <v>5837</v>
      </c>
      <c r="F250" s="44">
        <f t="shared" si="35"/>
        <v>5137</v>
      </c>
      <c r="G250" s="44">
        <f t="shared" si="36"/>
        <v>4637</v>
      </c>
      <c r="H250" s="44">
        <f t="shared" si="37"/>
        <v>4262</v>
      </c>
      <c r="I250" s="44">
        <f t="shared" si="38"/>
        <v>3971</v>
      </c>
      <c r="J250" s="44">
        <f t="shared" si="39"/>
        <v>3738</v>
      </c>
      <c r="K250" s="45">
        <v>247000</v>
      </c>
    </row>
    <row r="251" spans="1:11">
      <c r="A251" s="44">
        <f t="shared" si="30"/>
        <v>22725</v>
      </c>
      <c r="B251" s="44">
        <f t="shared" si="31"/>
        <v>12185</v>
      </c>
      <c r="C251" s="44">
        <f t="shared" si="32"/>
        <v>8671</v>
      </c>
      <c r="D251" s="44">
        <f t="shared" si="33"/>
        <v>6915</v>
      </c>
      <c r="E251" s="44">
        <f t="shared" si="34"/>
        <v>5861</v>
      </c>
      <c r="F251" s="44">
        <f t="shared" si="35"/>
        <v>5158</v>
      </c>
      <c r="G251" s="44">
        <f t="shared" si="36"/>
        <v>4656</v>
      </c>
      <c r="H251" s="44">
        <f t="shared" si="37"/>
        <v>4280</v>
      </c>
      <c r="I251" s="44">
        <f t="shared" si="38"/>
        <v>3987</v>
      </c>
      <c r="J251" s="44">
        <f t="shared" si="39"/>
        <v>3753</v>
      </c>
      <c r="K251" s="45">
        <v>248000</v>
      </c>
    </row>
    <row r="252" spans="1:11">
      <c r="A252" s="44">
        <f t="shared" si="30"/>
        <v>22816</v>
      </c>
      <c r="B252" s="44">
        <f t="shared" si="31"/>
        <v>12234</v>
      </c>
      <c r="C252" s="44">
        <f t="shared" si="32"/>
        <v>8706</v>
      </c>
      <c r="D252" s="44">
        <f t="shared" si="33"/>
        <v>6943</v>
      </c>
      <c r="E252" s="44">
        <f t="shared" si="34"/>
        <v>5884</v>
      </c>
      <c r="F252" s="44">
        <f t="shared" si="35"/>
        <v>5179</v>
      </c>
      <c r="G252" s="44">
        <f t="shared" si="36"/>
        <v>4675</v>
      </c>
      <c r="H252" s="44">
        <f t="shared" si="37"/>
        <v>4297</v>
      </c>
      <c r="I252" s="44">
        <f t="shared" si="38"/>
        <v>4003</v>
      </c>
      <c r="J252" s="44">
        <f t="shared" si="39"/>
        <v>3768</v>
      </c>
      <c r="K252" s="45">
        <v>249000</v>
      </c>
    </row>
    <row r="253" spans="1:11">
      <c r="A253" s="44">
        <f t="shared" si="30"/>
        <v>22908</v>
      </c>
      <c r="B253" s="44">
        <f t="shared" si="31"/>
        <v>12283</v>
      </c>
      <c r="C253" s="44">
        <f t="shared" si="32"/>
        <v>8741</v>
      </c>
      <c r="D253" s="44">
        <f t="shared" si="33"/>
        <v>6970</v>
      </c>
      <c r="E253" s="44">
        <f t="shared" si="34"/>
        <v>5908</v>
      </c>
      <c r="F253" s="44">
        <f t="shared" si="35"/>
        <v>5200</v>
      </c>
      <c r="G253" s="44">
        <f t="shared" si="36"/>
        <v>4694</v>
      </c>
      <c r="H253" s="44">
        <f t="shared" si="37"/>
        <v>4314</v>
      </c>
      <c r="I253" s="44">
        <f t="shared" si="38"/>
        <v>4019</v>
      </c>
      <c r="J253" s="44">
        <f t="shared" si="39"/>
        <v>3783</v>
      </c>
      <c r="K253" s="45">
        <v>250000</v>
      </c>
    </row>
  </sheetData>
  <sheetProtection algorithmName="SHA-512" hashValue="/ezBo9h9EruKXtI6+dtSOD7KBWk/IPJAgkvqLgiUAEhj/YzM5z0MXUyCktPDkX6Ah6aEMZmY99nGQhQnf+P9Jg==" saltValue="U7UyI47dD68Mtd0wUBdC4w==" spinCount="100000" sheet="1" objects="1" scenarios="1"/>
  <mergeCells count="1">
    <mergeCell ref="A1:K1"/>
  </mergeCells>
  <pageMargins left="0.7" right="0.7" top="0.75" bottom="0.75" header="0.3" footer="0.3"/>
  <pageSetup paperSize="9" scale="77" orientation="portrait" r:id="rId1"/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Ukhwah Kobeta KoPutri 2.6a</vt:lpstr>
      <vt:lpstr>TableUkhwah</vt:lpstr>
      <vt:lpstr>TableKobeta690</vt:lpstr>
      <vt:lpstr>TableKobeta599</vt:lpstr>
      <vt:lpstr>TableKoPutri590</vt:lpstr>
      <vt:lpstr>TableKobeta780</vt:lpstr>
      <vt:lpstr>'Ukhwah Kobeta KoPutri 2.6a'!Print_Area</vt:lpstr>
    </vt:vector>
  </TitlesOfParts>
  <Company>KA Wealth Management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Khairul Anwar</dc:creator>
  <cp:lastModifiedBy>User</cp:lastModifiedBy>
  <cp:lastPrinted>2020-01-07T05:01:58Z</cp:lastPrinted>
  <dcterms:created xsi:type="dcterms:W3CDTF">2019-08-16T12:55:39Z</dcterms:created>
  <dcterms:modified xsi:type="dcterms:W3CDTF">2020-01-08T07:26:41Z</dcterms:modified>
</cp:coreProperties>
</file>